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3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4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5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6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7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8.xml" ContentType="application/vnd.openxmlformats-officedocument.drawing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9.xml" ContentType="application/vnd.openxmlformats-officedocument.drawing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drawings/drawing10.xml" ContentType="application/vnd.openxmlformats-officedocument.drawing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drawings/drawing11.xml" ContentType="application/vnd.openxmlformats-officedocument.drawing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drawings/drawing12.xml" ContentType="application/vnd.openxmlformats-officedocument.drawing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-15" yWindow="4335" windowWidth="20460" windowHeight="4380" tabRatio="726"/>
  </bookViews>
  <sheets>
    <sheet name="4月" sheetId="8" r:id="rId1"/>
    <sheet name="5月" sheetId="10" r:id="rId2"/>
    <sheet name="6月" sheetId="12" r:id="rId3"/>
    <sheet name="7月" sheetId="13" r:id="rId4"/>
    <sheet name="8月" sheetId="14" r:id="rId5"/>
    <sheet name="9月" sheetId="15" r:id="rId6"/>
    <sheet name="10月" sheetId="16" r:id="rId7"/>
    <sheet name="11月" sheetId="17" r:id="rId8"/>
    <sheet name="12月" sheetId="18" r:id="rId9"/>
    <sheet name="1月" sheetId="19" r:id="rId10"/>
    <sheet name="2月" sheetId="20" r:id="rId11"/>
    <sheet name="3月" sheetId="21" r:id="rId12"/>
  </sheets>
  <definedNames>
    <definedName name="_xlnm.Print_Area" localSheetId="6">'10月'!$A$1:$BD$45</definedName>
    <definedName name="_xlnm.Print_Area" localSheetId="7">'11月'!$A$1:$BD$45</definedName>
    <definedName name="_xlnm.Print_Area" localSheetId="8">'12月'!$A$1:$BD$45</definedName>
    <definedName name="_xlnm.Print_Area" localSheetId="9">'1月'!$A$1:$BD$45</definedName>
    <definedName name="_xlnm.Print_Area" localSheetId="10">'2月'!$A$1:$BD$45</definedName>
    <definedName name="_xlnm.Print_Area" localSheetId="11">'3月'!$A$1:$BD$45</definedName>
    <definedName name="_xlnm.Print_Area" localSheetId="0">'4月'!$A$1:$BD$45</definedName>
    <definedName name="_xlnm.Print_Area" localSheetId="1">'5月'!$A$1:$BD$45</definedName>
    <definedName name="_xlnm.Print_Area" localSheetId="2">'6月'!$A$1:$BD$45</definedName>
    <definedName name="_xlnm.Print_Area" localSheetId="3">'7月'!$A$1:$BD$45</definedName>
    <definedName name="_xlnm.Print_Area" localSheetId="4">'8月'!$A$1:$BD$45</definedName>
    <definedName name="_xlnm.Print_Area" localSheetId="5">'9月'!$A$1:$BD$45</definedName>
  </definedNames>
  <calcPr calcId="162913"/>
</workbook>
</file>

<file path=xl/calcChain.xml><?xml version="1.0" encoding="utf-8"?>
<calcChain xmlns="http://schemas.openxmlformats.org/spreadsheetml/2006/main">
  <c r="BG11" i="8" l="1"/>
  <c r="BH11" i="8"/>
  <c r="BI11" i="8"/>
  <c r="BJ11" i="8"/>
  <c r="BK11" i="8"/>
  <c r="BL11" i="8"/>
  <c r="BM11" i="8"/>
  <c r="BN11" i="8"/>
  <c r="BO11" i="8"/>
  <c r="BP11" i="8"/>
  <c r="BQ11" i="8"/>
  <c r="BR11" i="8"/>
  <c r="BS11" i="8"/>
  <c r="AC12" i="8"/>
  <c r="AV12" i="8"/>
  <c r="BI12" i="8"/>
  <c r="BM12" i="8"/>
  <c r="BQ12" i="8"/>
  <c r="BG13" i="8"/>
  <c r="BG14" i="8"/>
  <c r="BH14" i="8" s="1"/>
  <c r="BI14" i="8"/>
  <c r="BJ14" i="8" s="1"/>
  <c r="BK14" i="8" s="1"/>
  <c r="BL14" i="8" s="1"/>
  <c r="BM14" i="8"/>
  <c r="BN14" i="8" s="1"/>
  <c r="BO14" i="8" s="1"/>
  <c r="BP14" i="8" s="1"/>
  <c r="BQ14" i="8" s="1"/>
  <c r="BR14" i="8" s="1"/>
  <c r="BS20" i="8"/>
  <c r="BG21" i="8"/>
  <c r="BH21" i="8"/>
  <c r="BI21" i="8"/>
  <c r="BJ21" i="8"/>
  <c r="BJ12" i="8" s="1"/>
  <c r="BK21" i="8"/>
  <c r="BK12" i="8" s="1"/>
  <c r="BL21" i="8"/>
  <c r="BM21" i="8"/>
  <c r="BN21" i="8"/>
  <c r="BN12" i="8" s="1"/>
  <c r="BO21" i="8"/>
  <c r="BO12" i="8" s="1"/>
  <c r="BP21" i="8"/>
  <c r="BQ21" i="8"/>
  <c r="BR21" i="8"/>
  <c r="BR12" i="8" s="1"/>
  <c r="BS21" i="8"/>
  <c r="BS22" i="8"/>
  <c r="BG23" i="8"/>
  <c r="BH23" i="8" s="1"/>
  <c r="BI23" i="8" s="1"/>
  <c r="BJ23" i="8" s="1"/>
  <c r="BK23" i="8" s="1"/>
  <c r="BL23" i="8" s="1"/>
  <c r="BM23" i="8" s="1"/>
  <c r="BN23" i="8" s="1"/>
  <c r="BO23" i="8" s="1"/>
  <c r="BP23" i="8" s="1"/>
  <c r="BQ23" i="8" s="1"/>
  <c r="BR23" i="8" s="1"/>
  <c r="BG25" i="8"/>
  <c r="AC13" i="8" s="1"/>
  <c r="M27" i="8"/>
  <c r="BS29" i="8"/>
  <c r="BG30" i="8"/>
  <c r="BS31" i="8"/>
  <c r="J32" i="8"/>
  <c r="AC32" i="8"/>
  <c r="AC29" i="8" s="1"/>
  <c r="AC27" i="8" s="1"/>
  <c r="AF32" i="8"/>
  <c r="AV32" i="8"/>
  <c r="BG32" i="8"/>
  <c r="BH32" i="8" s="1"/>
  <c r="BI32" i="8" s="1"/>
  <c r="BJ32" i="8" s="1"/>
  <c r="BK32" i="8"/>
  <c r="BL32" i="8" s="1"/>
  <c r="BM32" i="8" s="1"/>
  <c r="BN32" i="8" s="1"/>
  <c r="BO32" i="8"/>
  <c r="BP32" i="8" s="1"/>
  <c r="BQ32" i="8" s="1"/>
  <c r="BR32" i="8" s="1"/>
  <c r="G33" i="8"/>
  <c r="AC33" i="8"/>
  <c r="AF29" i="8" s="1"/>
  <c r="AF27" i="8" s="1"/>
  <c r="BG34" i="8"/>
  <c r="AV13" i="8" s="1"/>
  <c r="BS38" i="8"/>
  <c r="BG39" i="8"/>
  <c r="G32" i="8" s="1"/>
  <c r="M32" i="8" s="1"/>
  <c r="BH39" i="8"/>
  <c r="BI39" i="8"/>
  <c r="BJ39" i="8"/>
  <c r="BK39" i="8"/>
  <c r="BL39" i="8"/>
  <c r="BM39" i="8"/>
  <c r="BN39" i="8"/>
  <c r="BO39" i="8"/>
  <c r="BP39" i="8"/>
  <c r="BQ39" i="8"/>
  <c r="BR39" i="8"/>
  <c r="BS40" i="8"/>
  <c r="BG41" i="8"/>
  <c r="BH41" i="8"/>
  <c r="BI41" i="8" s="1"/>
  <c r="BJ41" i="8"/>
  <c r="BK41" i="8" s="1"/>
  <c r="BL41" i="8" s="1"/>
  <c r="BM41" i="8" s="1"/>
  <c r="BN41" i="8" s="1"/>
  <c r="BO41" i="8" s="1"/>
  <c r="BP41" i="8" s="1"/>
  <c r="BQ41" i="8" s="1"/>
  <c r="BR41" i="8" s="1"/>
  <c r="BG42" i="8"/>
  <c r="BG43" i="8"/>
  <c r="J33" i="8" s="1"/>
  <c r="M29" i="8" s="1"/>
  <c r="BS47" i="8"/>
  <c r="BG48" i="8"/>
  <c r="Z32" i="8" s="1"/>
  <c r="BH48" i="8"/>
  <c r="BI48" i="8"/>
  <c r="BJ48" i="8"/>
  <c r="BK48" i="8"/>
  <c r="BL48" i="8"/>
  <c r="BM48" i="8"/>
  <c r="BN48" i="8"/>
  <c r="BO48" i="8"/>
  <c r="BP48" i="8"/>
  <c r="BQ48" i="8"/>
  <c r="BR48" i="8"/>
  <c r="BS49" i="8"/>
  <c r="BG50" i="8"/>
  <c r="BH50" i="8"/>
  <c r="BI50" i="8" s="1"/>
  <c r="BJ50" i="8"/>
  <c r="BK50" i="8" s="1"/>
  <c r="BL50" i="8" s="1"/>
  <c r="BM50" i="8" s="1"/>
  <c r="BN50" i="8" s="1"/>
  <c r="BO50" i="8" s="1"/>
  <c r="BP50" i="8" s="1"/>
  <c r="BQ50" i="8" s="1"/>
  <c r="BR50" i="8" s="1"/>
  <c r="BG51" i="8"/>
  <c r="Z33" i="8" s="1"/>
  <c r="AF33" i="8" s="1"/>
  <c r="BG52" i="8"/>
  <c r="BS56" i="8"/>
  <c r="BG57" i="8"/>
  <c r="AS32" i="8" s="1"/>
  <c r="AY32" i="8" s="1"/>
  <c r="BH57" i="8"/>
  <c r="BI57" i="8"/>
  <c r="BJ57" i="8"/>
  <c r="BK57" i="8"/>
  <c r="BL57" i="8"/>
  <c r="BM57" i="8"/>
  <c r="BN57" i="8"/>
  <c r="BO57" i="8"/>
  <c r="BP57" i="8"/>
  <c r="BQ57" i="8"/>
  <c r="BR57" i="8"/>
  <c r="BS58" i="8"/>
  <c r="BG59" i="8"/>
  <c r="BH59" i="8"/>
  <c r="BI59" i="8" s="1"/>
  <c r="BJ59" i="8"/>
  <c r="BK59" i="8" s="1"/>
  <c r="BL59" i="8" s="1"/>
  <c r="BM59" i="8" s="1"/>
  <c r="BN59" i="8" s="1"/>
  <c r="BO59" i="8" s="1"/>
  <c r="BP59" i="8" s="1"/>
  <c r="BQ59" i="8" s="1"/>
  <c r="BR59" i="8" s="1"/>
  <c r="BG60" i="8"/>
  <c r="AS33" i="8" s="1"/>
  <c r="AY33" i="8" s="1"/>
  <c r="BG61" i="8"/>
  <c r="AV33" i="8" s="1"/>
  <c r="AY29" i="8" s="1"/>
  <c r="AY27" i="8" s="1"/>
  <c r="AV9" i="10"/>
  <c r="AV7" i="10" s="1"/>
  <c r="BG11" i="10"/>
  <c r="BH11" i="10"/>
  <c r="BI11" i="10"/>
  <c r="BJ11" i="10"/>
  <c r="BK11" i="10"/>
  <c r="BL11" i="10"/>
  <c r="BM11" i="10"/>
  <c r="BN11" i="10"/>
  <c r="BO11" i="10"/>
  <c r="BP11" i="10"/>
  <c r="BQ11" i="10"/>
  <c r="BR11" i="10"/>
  <c r="J12" i="10"/>
  <c r="AC12" i="10"/>
  <c r="AS12" i="10"/>
  <c r="AV12" i="10"/>
  <c r="AY12" i="10" s="1"/>
  <c r="Z13" i="10"/>
  <c r="BG13" i="10"/>
  <c r="BG16" i="10" s="1"/>
  <c r="BH16" i="10" s="1"/>
  <c r="J13" i="10" s="1"/>
  <c r="BH13" i="10"/>
  <c r="BS13" i="10"/>
  <c r="BG14" i="10"/>
  <c r="BH14" i="10"/>
  <c r="BI14" i="10" s="1"/>
  <c r="BJ14" i="10" s="1"/>
  <c r="BK14" i="10" s="1"/>
  <c r="BL14" i="10" s="1"/>
  <c r="BM14" i="10" s="1"/>
  <c r="BN14" i="10" s="1"/>
  <c r="BO14" i="10" s="1"/>
  <c r="BP14" i="10" s="1"/>
  <c r="BQ14" i="10" s="1"/>
  <c r="BR14" i="10" s="1"/>
  <c r="BS20" i="10"/>
  <c r="BG21" i="10"/>
  <c r="BH21" i="10"/>
  <c r="BI21" i="10"/>
  <c r="BI12" i="10" s="1"/>
  <c r="BJ21" i="10"/>
  <c r="BK21" i="10"/>
  <c r="BL21" i="10"/>
  <c r="BM21" i="10"/>
  <c r="BM12" i="10" s="1"/>
  <c r="BN21" i="10"/>
  <c r="BO21" i="10"/>
  <c r="BP21" i="10"/>
  <c r="BQ21" i="10"/>
  <c r="BQ12" i="10" s="1"/>
  <c r="BR21" i="10"/>
  <c r="BS21" i="10"/>
  <c r="BS22" i="10"/>
  <c r="BG23" i="10"/>
  <c r="BH23" i="10" s="1"/>
  <c r="BI23" i="10" s="1"/>
  <c r="BJ23" i="10" s="1"/>
  <c r="BK23" i="10" s="1"/>
  <c r="BL23" i="10" s="1"/>
  <c r="BM23" i="10" s="1"/>
  <c r="BN23" i="10" s="1"/>
  <c r="BO23" i="10" s="1"/>
  <c r="BP23" i="10" s="1"/>
  <c r="BQ23" i="10" s="1"/>
  <c r="BR23" i="10" s="1"/>
  <c r="BG24" i="10"/>
  <c r="BH24" i="10" s="1"/>
  <c r="BI24" i="10" s="1"/>
  <c r="BJ24" i="10" s="1"/>
  <c r="BK24" i="10" s="1"/>
  <c r="BL24" i="10" s="1"/>
  <c r="BM24" i="10" s="1"/>
  <c r="BN24" i="10" s="1"/>
  <c r="BO24" i="10" s="1"/>
  <c r="BP24" i="10" s="1"/>
  <c r="BQ24" i="10" s="1"/>
  <c r="BR24" i="10" s="1"/>
  <c r="BG25" i="10"/>
  <c r="BH25" i="10" s="1"/>
  <c r="AC13" i="10" s="1"/>
  <c r="AF9" i="10" s="1"/>
  <c r="AF7" i="10" s="1"/>
  <c r="BS29" i="10"/>
  <c r="BG30" i="10"/>
  <c r="BS30" i="10"/>
  <c r="BS31" i="10"/>
  <c r="J32" i="10"/>
  <c r="AC32" i="10"/>
  <c r="AS32" i="10"/>
  <c r="AY32" i="10" s="1"/>
  <c r="AV32" i="10"/>
  <c r="BG32" i="10"/>
  <c r="BH32" i="10"/>
  <c r="BI32" i="10" s="1"/>
  <c r="BJ32" i="10"/>
  <c r="BK32" i="10" s="1"/>
  <c r="BL32" i="10" s="1"/>
  <c r="BM32" i="10" s="1"/>
  <c r="BN32" i="10" s="1"/>
  <c r="BO32" i="10" s="1"/>
  <c r="BP32" i="10" s="1"/>
  <c r="BQ32" i="10" s="1"/>
  <c r="BR32" i="10" s="1"/>
  <c r="BG33" i="10"/>
  <c r="BH33" i="10"/>
  <c r="BG34" i="10"/>
  <c r="BH34" i="10"/>
  <c r="AV13" i="10" s="1"/>
  <c r="BS38" i="10"/>
  <c r="BG39" i="10"/>
  <c r="BH39" i="10"/>
  <c r="G32" i="10" s="1"/>
  <c r="M32" i="10" s="1"/>
  <c r="BI39" i="10"/>
  <c r="BJ39" i="10"/>
  <c r="BK39" i="10"/>
  <c r="BL39" i="10"/>
  <c r="BM39" i="10"/>
  <c r="BN39" i="10"/>
  <c r="BO39" i="10"/>
  <c r="BP39" i="10"/>
  <c r="BQ39" i="10"/>
  <c r="BR39" i="10"/>
  <c r="BS40" i="10"/>
  <c r="BG41" i="10"/>
  <c r="BH41" i="10" s="1"/>
  <c r="BI41" i="10" s="1"/>
  <c r="BJ41" i="10" s="1"/>
  <c r="BK41" i="10" s="1"/>
  <c r="BL41" i="10" s="1"/>
  <c r="BM41" i="10" s="1"/>
  <c r="BN41" i="10" s="1"/>
  <c r="BO41" i="10" s="1"/>
  <c r="BP41" i="10" s="1"/>
  <c r="BQ41" i="10" s="1"/>
  <c r="BR41" i="10" s="1"/>
  <c r="BG42" i="10"/>
  <c r="BH42" i="10" s="1"/>
  <c r="BG43" i="10"/>
  <c r="BH43" i="10" s="1"/>
  <c r="J33" i="10" s="1"/>
  <c r="BS47" i="10"/>
  <c r="BG48" i="10"/>
  <c r="BG51" i="10" s="1"/>
  <c r="BH48" i="10"/>
  <c r="BI48" i="10"/>
  <c r="BJ48" i="10"/>
  <c r="BK48" i="10"/>
  <c r="BL48" i="10"/>
  <c r="BM48" i="10"/>
  <c r="BN48" i="10"/>
  <c r="BO48" i="10"/>
  <c r="BP48" i="10"/>
  <c r="BQ48" i="10"/>
  <c r="BR48" i="10"/>
  <c r="BS49" i="10"/>
  <c r="BG50" i="10"/>
  <c r="BH50" i="10"/>
  <c r="BI50" i="10" s="1"/>
  <c r="BJ50" i="10" s="1"/>
  <c r="BK50" i="10" s="1"/>
  <c r="BL50" i="10" s="1"/>
  <c r="BM50" i="10" s="1"/>
  <c r="BN50" i="10" s="1"/>
  <c r="BO50" i="10" s="1"/>
  <c r="BP50" i="10" s="1"/>
  <c r="BQ50" i="10" s="1"/>
  <c r="BR50" i="10" s="1"/>
  <c r="BG52" i="10"/>
  <c r="BH52" i="10"/>
  <c r="AC33" i="10" s="1"/>
  <c r="BS56" i="10"/>
  <c r="BG57" i="10"/>
  <c r="BH57" i="10"/>
  <c r="BI57" i="10"/>
  <c r="BJ57" i="10"/>
  <c r="BK57" i="10"/>
  <c r="BL57" i="10"/>
  <c r="BM57" i="10"/>
  <c r="BN57" i="10"/>
  <c r="BO57" i="10"/>
  <c r="BP57" i="10"/>
  <c r="BQ57" i="10"/>
  <c r="BR57" i="10"/>
  <c r="BS57" i="10"/>
  <c r="BS58" i="10"/>
  <c r="BG59" i="10"/>
  <c r="BH59" i="10" s="1"/>
  <c r="BI59" i="10" s="1"/>
  <c r="BJ59" i="10" s="1"/>
  <c r="BK59" i="10" s="1"/>
  <c r="BL59" i="10" s="1"/>
  <c r="BM59" i="10"/>
  <c r="BN59" i="10" s="1"/>
  <c r="BO59" i="10" s="1"/>
  <c r="BP59" i="10" s="1"/>
  <c r="BQ59" i="10"/>
  <c r="BR59" i="10" s="1"/>
  <c r="BG61" i="10"/>
  <c r="BH61" i="10" s="1"/>
  <c r="AV33" i="10" s="1"/>
  <c r="AC9" i="12"/>
  <c r="AC7" i="12" s="1"/>
  <c r="BG11" i="12"/>
  <c r="BH11" i="12"/>
  <c r="BI11" i="12"/>
  <c r="BJ11" i="12"/>
  <c r="BK11" i="12"/>
  <c r="BL11" i="12"/>
  <c r="BM11" i="12"/>
  <c r="BN11" i="12"/>
  <c r="BO11" i="12"/>
  <c r="BP11" i="12"/>
  <c r="BQ11" i="12"/>
  <c r="BR11" i="12"/>
  <c r="BS11" i="12"/>
  <c r="Z12" i="12"/>
  <c r="AC12" i="12"/>
  <c r="AF12" i="12"/>
  <c r="AS12" i="12"/>
  <c r="AY12" i="12" s="1"/>
  <c r="AV12" i="12"/>
  <c r="AV9" i="12" s="1"/>
  <c r="AV7" i="12" s="1"/>
  <c r="BM12" i="12"/>
  <c r="BG13" i="12"/>
  <c r="BH13" i="12"/>
  <c r="BI13" i="12"/>
  <c r="J12" i="12" s="1"/>
  <c r="BG14" i="12"/>
  <c r="BH14" i="12" s="1"/>
  <c r="BI14" i="12" s="1"/>
  <c r="BJ14" i="12" s="1"/>
  <c r="BK14" i="12" s="1"/>
  <c r="BL14" i="12" s="1"/>
  <c r="BM14" i="12" s="1"/>
  <c r="BN14" i="12"/>
  <c r="BO14" i="12" s="1"/>
  <c r="BP14" i="12" s="1"/>
  <c r="BQ14" i="12" s="1"/>
  <c r="BR14" i="12" s="1"/>
  <c r="BS20" i="12"/>
  <c r="BG21" i="12"/>
  <c r="BH21" i="12"/>
  <c r="BI21" i="12"/>
  <c r="BJ21" i="12"/>
  <c r="BK21" i="12"/>
  <c r="BL21" i="12"/>
  <c r="BM21" i="12"/>
  <c r="BN21" i="12"/>
  <c r="BO21" i="12"/>
  <c r="BO12" i="12" s="1"/>
  <c r="BP21" i="12"/>
  <c r="BQ21" i="12"/>
  <c r="BR21" i="12"/>
  <c r="BS21" i="12"/>
  <c r="BS22" i="12"/>
  <c r="BG23" i="12"/>
  <c r="BH23" i="12"/>
  <c r="BI23" i="12"/>
  <c r="BJ23" i="12" s="1"/>
  <c r="BK23" i="12" s="1"/>
  <c r="BL23" i="12" s="1"/>
  <c r="BM23" i="12"/>
  <c r="BN23" i="12" s="1"/>
  <c r="BO23" i="12" s="1"/>
  <c r="BP23" i="12" s="1"/>
  <c r="BQ23" i="12" s="1"/>
  <c r="BR23" i="12" s="1"/>
  <c r="BG25" i="12"/>
  <c r="BH25" i="12" s="1"/>
  <c r="BI25" i="12" s="1"/>
  <c r="AC13" i="12" s="1"/>
  <c r="BS29" i="12"/>
  <c r="BG30" i="12"/>
  <c r="BS30" i="12" s="1"/>
  <c r="BS31" i="12"/>
  <c r="J32" i="12"/>
  <c r="AC32" i="12"/>
  <c r="AV32" i="12"/>
  <c r="BG32" i="12"/>
  <c r="BH32" i="12" s="1"/>
  <c r="BI32" i="12" s="1"/>
  <c r="BJ32" i="12" s="1"/>
  <c r="BK32" i="12" s="1"/>
  <c r="BL32" i="12" s="1"/>
  <c r="BM32" i="12"/>
  <c r="BN32" i="12" s="1"/>
  <c r="BO32" i="12" s="1"/>
  <c r="BP32" i="12" s="1"/>
  <c r="BQ32" i="12" s="1"/>
  <c r="BR32" i="12" s="1"/>
  <c r="AV33" i="12"/>
  <c r="BG33" i="12"/>
  <c r="BH33" i="12" s="1"/>
  <c r="BI33" i="12"/>
  <c r="AS13" i="12" s="1"/>
  <c r="AY13" i="12" s="1"/>
  <c r="BJ33" i="12"/>
  <c r="BK33" i="12" s="1"/>
  <c r="BL33" i="12" s="1"/>
  <c r="BM33" i="12" s="1"/>
  <c r="BN33" i="12" s="1"/>
  <c r="BO33" i="12" s="1"/>
  <c r="BP33" i="12" s="1"/>
  <c r="BQ33" i="12"/>
  <c r="BR33" i="12"/>
  <c r="BG34" i="12"/>
  <c r="BH34" i="12" s="1"/>
  <c r="BI34" i="12"/>
  <c r="AV13" i="12" s="1"/>
  <c r="BS38" i="12"/>
  <c r="BG39" i="12"/>
  <c r="BH39" i="12"/>
  <c r="BI39" i="12"/>
  <c r="BJ39" i="12"/>
  <c r="BK39" i="12"/>
  <c r="BL39" i="12"/>
  <c r="BM39" i="12"/>
  <c r="BN39" i="12"/>
  <c r="BO39" i="12"/>
  <c r="BP39" i="12"/>
  <c r="BQ39" i="12"/>
  <c r="BR39" i="12"/>
  <c r="BS40" i="12"/>
  <c r="BG41" i="12"/>
  <c r="BH41" i="12"/>
  <c r="BI41" i="12" s="1"/>
  <c r="BJ41" i="12" s="1"/>
  <c r="BK41" i="12"/>
  <c r="BL41" i="12"/>
  <c r="BM41" i="12" s="1"/>
  <c r="BN41" i="12" s="1"/>
  <c r="BO41" i="12" s="1"/>
  <c r="BP41" i="12" s="1"/>
  <c r="BQ41" i="12" s="1"/>
  <c r="BR41" i="12" s="1"/>
  <c r="BG42" i="12"/>
  <c r="BH42" i="12"/>
  <c r="BI42" i="12" s="1"/>
  <c r="BG43" i="12"/>
  <c r="BH43" i="12"/>
  <c r="BI43" i="12" s="1"/>
  <c r="J33" i="12" s="1"/>
  <c r="BS47" i="12"/>
  <c r="BG48" i="12"/>
  <c r="BG51" i="12" s="1"/>
  <c r="BH51" i="12" s="1"/>
  <c r="BI51" i="12" s="1"/>
  <c r="BH48" i="12"/>
  <c r="BH12" i="12" s="1"/>
  <c r="BI48" i="12"/>
  <c r="Z32" i="12" s="1"/>
  <c r="AF32" i="12" s="1"/>
  <c r="BJ48" i="12"/>
  <c r="BK48" i="12"/>
  <c r="BL48" i="12"/>
  <c r="BM48" i="12"/>
  <c r="BN48" i="12"/>
  <c r="BO48" i="12"/>
  <c r="BP48" i="12"/>
  <c r="BQ48" i="12"/>
  <c r="BR48" i="12"/>
  <c r="BS48" i="12"/>
  <c r="BS49" i="12"/>
  <c r="BG50" i="12"/>
  <c r="BH50" i="12" s="1"/>
  <c r="BI50" i="12"/>
  <c r="BJ50" i="12"/>
  <c r="BK50" i="12" s="1"/>
  <c r="BL50" i="12" s="1"/>
  <c r="BM50" i="12" s="1"/>
  <c r="BN50" i="12" s="1"/>
  <c r="BO50" i="12" s="1"/>
  <c r="BP50" i="12" s="1"/>
  <c r="BQ50" i="12" s="1"/>
  <c r="BR50" i="12" s="1"/>
  <c r="BG52" i="12"/>
  <c r="BH52" i="12" s="1"/>
  <c r="BI52" i="12"/>
  <c r="AC33" i="12" s="1"/>
  <c r="BS56" i="12"/>
  <c r="BG57" i="12"/>
  <c r="BH57" i="12"/>
  <c r="BI57" i="12"/>
  <c r="BJ57" i="12"/>
  <c r="BK57" i="12"/>
  <c r="BL57" i="12"/>
  <c r="BM57" i="12"/>
  <c r="BN57" i="12"/>
  <c r="BO57" i="12"/>
  <c r="BP57" i="12"/>
  <c r="BQ57" i="12"/>
  <c r="BR57" i="12"/>
  <c r="BS58" i="12"/>
  <c r="BG59" i="12"/>
  <c r="BH59" i="12"/>
  <c r="BI59" i="12" s="1"/>
  <c r="BJ59" i="12" s="1"/>
  <c r="BK59" i="12" s="1"/>
  <c r="BL59" i="12" s="1"/>
  <c r="BM59" i="12" s="1"/>
  <c r="BN59" i="12" s="1"/>
  <c r="BO59" i="12"/>
  <c r="BP59" i="12"/>
  <c r="BQ59" i="12" s="1"/>
  <c r="BR59" i="12" s="1"/>
  <c r="BG60" i="12"/>
  <c r="BH60" i="12"/>
  <c r="BG61" i="12"/>
  <c r="BH61" i="12"/>
  <c r="BI61" i="12" s="1"/>
  <c r="J9" i="13"/>
  <c r="J7" i="13" s="1"/>
  <c r="AV9" i="13"/>
  <c r="AV7" i="13" s="1"/>
  <c r="BG11" i="13"/>
  <c r="BH11" i="13"/>
  <c r="BI11" i="13"/>
  <c r="BJ11" i="13"/>
  <c r="BK11" i="13"/>
  <c r="BL11" i="13"/>
  <c r="BM11" i="13"/>
  <c r="BN11" i="13"/>
  <c r="BO11" i="13"/>
  <c r="BP11" i="13"/>
  <c r="BQ11" i="13"/>
  <c r="BR11" i="13"/>
  <c r="J12" i="13"/>
  <c r="AC12" i="13"/>
  <c r="AS12" i="13"/>
  <c r="AV12" i="13"/>
  <c r="AY12" i="13"/>
  <c r="BJ12" i="13"/>
  <c r="G12" i="13" s="1"/>
  <c r="M12" i="13" s="1"/>
  <c r="AS13" i="13"/>
  <c r="AY13" i="13" s="1"/>
  <c r="BG13" i="13"/>
  <c r="BH13" i="13"/>
  <c r="BI13" i="13"/>
  <c r="BJ13" i="13"/>
  <c r="BG14" i="13"/>
  <c r="BG16" i="13"/>
  <c r="BH16" i="13"/>
  <c r="BS20" i="13"/>
  <c r="BG21" i="13"/>
  <c r="BH21" i="13"/>
  <c r="BI21" i="13"/>
  <c r="BJ21" i="13"/>
  <c r="Z12" i="13" s="1"/>
  <c r="AF12" i="13" s="1"/>
  <c r="BK21" i="13"/>
  <c r="BK12" i="13" s="1"/>
  <c r="BL21" i="13"/>
  <c r="BM21" i="13"/>
  <c r="BN21" i="13"/>
  <c r="BN12" i="13" s="1"/>
  <c r="BO21" i="13"/>
  <c r="BO12" i="13" s="1"/>
  <c r="BP21" i="13"/>
  <c r="BQ21" i="13"/>
  <c r="BR21" i="13"/>
  <c r="BR12" i="13" s="1"/>
  <c r="BS21" i="13"/>
  <c r="BS22" i="13"/>
  <c r="BG23" i="13"/>
  <c r="BH23" i="13"/>
  <c r="BI23" i="13"/>
  <c r="BJ23" i="13" s="1"/>
  <c r="BK23" i="13" s="1"/>
  <c r="BL23" i="13" s="1"/>
  <c r="BM23" i="13" s="1"/>
  <c r="BN23" i="13" s="1"/>
  <c r="BO23" i="13" s="1"/>
  <c r="BP23" i="13" s="1"/>
  <c r="BQ23" i="13" s="1"/>
  <c r="BR23" i="13" s="1"/>
  <c r="BG25" i="13"/>
  <c r="BH25" i="13"/>
  <c r="BI25" i="13"/>
  <c r="BJ25" i="13"/>
  <c r="AC13" i="13" s="1"/>
  <c r="J29" i="13"/>
  <c r="J27" i="13" s="1"/>
  <c r="BS29" i="13"/>
  <c r="BG30" i="13"/>
  <c r="BS30" i="13"/>
  <c r="BS31" i="13"/>
  <c r="J32" i="13"/>
  <c r="Z32" i="13"/>
  <c r="AC32" i="13"/>
  <c r="AC29" i="13" s="1"/>
  <c r="AC27" i="13" s="1"/>
  <c r="AV32" i="13"/>
  <c r="AV29" i="13" s="1"/>
  <c r="AV27" i="13" s="1"/>
  <c r="BG32" i="13"/>
  <c r="BH32" i="13"/>
  <c r="BI32" i="13"/>
  <c r="BJ32" i="13" s="1"/>
  <c r="BK32" i="13" s="1"/>
  <c r="BL32" i="13" s="1"/>
  <c r="BM32" i="13" s="1"/>
  <c r="BN32" i="13" s="1"/>
  <c r="BO32" i="13" s="1"/>
  <c r="BP32" i="13" s="1"/>
  <c r="BQ32" i="13"/>
  <c r="BR32" i="13" s="1"/>
  <c r="BG33" i="13"/>
  <c r="BH33" i="13"/>
  <c r="BI33" i="13"/>
  <c r="BJ33" i="13" s="1"/>
  <c r="BK33" i="13" s="1"/>
  <c r="BL33" i="13" s="1"/>
  <c r="BM33" i="13" s="1"/>
  <c r="BN33" i="13" s="1"/>
  <c r="BO33" i="13" s="1"/>
  <c r="BP33" i="13" s="1"/>
  <c r="BQ33" i="13"/>
  <c r="BR33" i="13" s="1"/>
  <c r="BG34" i="13"/>
  <c r="BH34" i="13"/>
  <c r="BI34" i="13"/>
  <c r="BJ34" i="13" s="1"/>
  <c r="AV13" i="13" s="1"/>
  <c r="BS38" i="13"/>
  <c r="BG39" i="13"/>
  <c r="BG42" i="13" s="1"/>
  <c r="BH39" i="13"/>
  <c r="BS39" i="13" s="1"/>
  <c r="BI39" i="13"/>
  <c r="BJ39" i="13"/>
  <c r="G32" i="13" s="1"/>
  <c r="M32" i="13" s="1"/>
  <c r="BK39" i="13"/>
  <c r="BL39" i="13"/>
  <c r="BM39" i="13"/>
  <c r="BN39" i="13"/>
  <c r="BO39" i="13"/>
  <c r="BP39" i="13"/>
  <c r="BQ39" i="13"/>
  <c r="BR39" i="13"/>
  <c r="BS40" i="13"/>
  <c r="BG41" i="13"/>
  <c r="BH41" i="13"/>
  <c r="BI41" i="13"/>
  <c r="BJ41" i="13"/>
  <c r="BK41" i="13" s="1"/>
  <c r="BL41" i="13" s="1"/>
  <c r="BM41" i="13"/>
  <c r="BN41" i="13"/>
  <c r="BO41" i="13" s="1"/>
  <c r="BP41" i="13" s="1"/>
  <c r="BQ41" i="13" s="1"/>
  <c r="BR41" i="13" s="1"/>
  <c r="BG43" i="13"/>
  <c r="BH43" i="13"/>
  <c r="BI43" i="13"/>
  <c r="BJ43" i="13"/>
  <c r="J33" i="13" s="1"/>
  <c r="BS47" i="13"/>
  <c r="BG48" i="13"/>
  <c r="BH48" i="13"/>
  <c r="BI48" i="13"/>
  <c r="BJ48" i="13"/>
  <c r="BK48" i="13"/>
  <c r="BL48" i="13"/>
  <c r="BM48" i="13"/>
  <c r="BN48" i="13"/>
  <c r="BO48" i="13"/>
  <c r="BP48" i="13"/>
  <c r="BQ48" i="13"/>
  <c r="BR48" i="13"/>
  <c r="BS49" i="13"/>
  <c r="BG50" i="13"/>
  <c r="BH50" i="13" s="1"/>
  <c r="BI50" i="13" s="1"/>
  <c r="BJ50" i="13"/>
  <c r="BK50" i="13" s="1"/>
  <c r="BL50" i="13" s="1"/>
  <c r="BM50" i="13" s="1"/>
  <c r="BN50" i="13" s="1"/>
  <c r="BO50" i="13" s="1"/>
  <c r="BP50" i="13" s="1"/>
  <c r="BQ50" i="13" s="1"/>
  <c r="BR50" i="13" s="1"/>
  <c r="BG51" i="13"/>
  <c r="BG52" i="13"/>
  <c r="BH52" i="13" s="1"/>
  <c r="BI52" i="13" s="1"/>
  <c r="BJ52" i="13"/>
  <c r="AC33" i="13" s="1"/>
  <c r="BS56" i="13"/>
  <c r="BG57" i="13"/>
  <c r="BH57" i="13"/>
  <c r="BI57" i="13"/>
  <c r="BJ57" i="13"/>
  <c r="AS32" i="13" s="1"/>
  <c r="AY32" i="13" s="1"/>
  <c r="BK57" i="13"/>
  <c r="BL57" i="13"/>
  <c r="BM57" i="13"/>
  <c r="BN57" i="13"/>
  <c r="BO57" i="13"/>
  <c r="BP57" i="13"/>
  <c r="BQ57" i="13"/>
  <c r="BR57" i="13"/>
  <c r="BS58" i="13"/>
  <c r="BG59" i="13"/>
  <c r="BH59" i="13"/>
  <c r="BI59" i="13" s="1"/>
  <c r="BJ59" i="13" s="1"/>
  <c r="BK59" i="13" s="1"/>
  <c r="BL59" i="13" s="1"/>
  <c r="BM59" i="13" s="1"/>
  <c r="BN59" i="13" s="1"/>
  <c r="BO59" i="13" s="1"/>
  <c r="BP59" i="13"/>
  <c r="BQ59" i="13" s="1"/>
  <c r="BR59" i="13" s="1"/>
  <c r="BG60" i="13"/>
  <c r="BH60" i="13"/>
  <c r="BG61" i="13"/>
  <c r="BH61" i="13"/>
  <c r="BI61" i="13" s="1"/>
  <c r="BJ61" i="13" s="1"/>
  <c r="AV33" i="13" s="1"/>
  <c r="BG11" i="14"/>
  <c r="BG14" i="14" s="1"/>
  <c r="BH11" i="14"/>
  <c r="BI11" i="14"/>
  <c r="BJ11" i="14"/>
  <c r="BK11" i="14"/>
  <c r="BL11" i="14"/>
  <c r="BM11" i="14"/>
  <c r="BN11" i="14"/>
  <c r="BO11" i="14"/>
  <c r="BP11" i="14"/>
  <c r="BQ11" i="14"/>
  <c r="BR11" i="14"/>
  <c r="AC12" i="14"/>
  <c r="AS12" i="14"/>
  <c r="AV12" i="14"/>
  <c r="BG13" i="14"/>
  <c r="BH13" i="14"/>
  <c r="BI13" i="14"/>
  <c r="BJ13" i="14"/>
  <c r="BK13" i="14"/>
  <c r="J12" i="14" s="1"/>
  <c r="BS20" i="14"/>
  <c r="BG21" i="14"/>
  <c r="BH21" i="14"/>
  <c r="BI21" i="14"/>
  <c r="BJ21" i="14"/>
  <c r="BK21" i="14"/>
  <c r="BL21" i="14"/>
  <c r="BM21" i="14"/>
  <c r="BN21" i="14"/>
  <c r="BO21" i="14"/>
  <c r="BO12" i="14" s="1"/>
  <c r="BP21" i="14"/>
  <c r="BP12" i="14" s="1"/>
  <c r="BQ21" i="14"/>
  <c r="BR21" i="14"/>
  <c r="BS21" i="14"/>
  <c r="BS22" i="14"/>
  <c r="BG23" i="14"/>
  <c r="BH23" i="14"/>
  <c r="BI23" i="14"/>
  <c r="BJ23" i="14" s="1"/>
  <c r="BK23" i="14" s="1"/>
  <c r="BL23" i="14" s="1"/>
  <c r="BM23" i="14" s="1"/>
  <c r="BN23" i="14" s="1"/>
  <c r="BO23" i="14" s="1"/>
  <c r="BP23" i="14" s="1"/>
  <c r="BQ23" i="14" s="1"/>
  <c r="BR23" i="14" s="1"/>
  <c r="BG25" i="14"/>
  <c r="BH25" i="14"/>
  <c r="BI25" i="14"/>
  <c r="BJ25" i="14"/>
  <c r="BK25" i="14" s="1"/>
  <c r="AC13" i="14" s="1"/>
  <c r="AC29" i="14"/>
  <c r="AC27" i="14" s="1"/>
  <c r="BS29" i="14"/>
  <c r="BG30" i="14"/>
  <c r="BS30" i="14"/>
  <c r="BS31" i="14"/>
  <c r="J32" i="14"/>
  <c r="AC32" i="14"/>
  <c r="AS32" i="14"/>
  <c r="AV32" i="14"/>
  <c r="BG32" i="14"/>
  <c r="BH32" i="14"/>
  <c r="BI32" i="14"/>
  <c r="BJ32" i="14" s="1"/>
  <c r="BK32" i="14" s="1"/>
  <c r="BL32" i="14" s="1"/>
  <c r="BM32" i="14" s="1"/>
  <c r="BN32" i="14" s="1"/>
  <c r="BO32" i="14" s="1"/>
  <c r="BP32" i="14" s="1"/>
  <c r="BQ32" i="14" s="1"/>
  <c r="BR32" i="14" s="1"/>
  <c r="BG33" i="14"/>
  <c r="BH33" i="14" s="1"/>
  <c r="BI33" i="14" s="1"/>
  <c r="BJ33" i="14" s="1"/>
  <c r="BK33" i="14" s="1"/>
  <c r="BG34" i="14"/>
  <c r="BH34" i="14"/>
  <c r="BI34" i="14" s="1"/>
  <c r="BJ34" i="14" s="1"/>
  <c r="BK34" i="14" s="1"/>
  <c r="AV13" i="14" s="1"/>
  <c r="BS38" i="14"/>
  <c r="BG39" i="14"/>
  <c r="BH39" i="14"/>
  <c r="BS39" i="14" s="1"/>
  <c r="BI39" i="14"/>
  <c r="BJ39" i="14"/>
  <c r="BK39" i="14"/>
  <c r="G32" i="14" s="1"/>
  <c r="M32" i="14" s="1"/>
  <c r="BL39" i="14"/>
  <c r="BM39" i="14"/>
  <c r="BM12" i="14" s="1"/>
  <c r="BN39" i="14"/>
  <c r="BO39" i="14"/>
  <c r="BP39" i="14"/>
  <c r="BQ39" i="14"/>
  <c r="BR39" i="14"/>
  <c r="BS40" i="14"/>
  <c r="BG41" i="14"/>
  <c r="BH41" i="14" s="1"/>
  <c r="BI41" i="14" s="1"/>
  <c r="BJ41" i="14" s="1"/>
  <c r="BK41" i="14" s="1"/>
  <c r="BL41" i="14" s="1"/>
  <c r="BM41" i="14" s="1"/>
  <c r="BN41" i="14" s="1"/>
  <c r="BO41" i="14" s="1"/>
  <c r="BP41" i="14" s="1"/>
  <c r="BQ41" i="14" s="1"/>
  <c r="BR41" i="14" s="1"/>
  <c r="BG42" i="14"/>
  <c r="BH42" i="14"/>
  <c r="BI42" i="14" s="1"/>
  <c r="BJ42" i="14" s="1"/>
  <c r="BK42" i="14"/>
  <c r="G33" i="14" s="1"/>
  <c r="BG43" i="14"/>
  <c r="BH43" i="14" s="1"/>
  <c r="BI43" i="14" s="1"/>
  <c r="BJ43" i="14" s="1"/>
  <c r="BK43" i="14" s="1"/>
  <c r="J33" i="14" s="1"/>
  <c r="M29" i="14" s="1"/>
  <c r="M27" i="14" s="1"/>
  <c r="BS47" i="14"/>
  <c r="BG48" i="14"/>
  <c r="BH48" i="14"/>
  <c r="BI48" i="14"/>
  <c r="BJ48" i="14"/>
  <c r="BK48" i="14"/>
  <c r="Z32" i="14" s="1"/>
  <c r="AF32" i="14" s="1"/>
  <c r="BL48" i="14"/>
  <c r="BM48" i="14"/>
  <c r="BN48" i="14"/>
  <c r="BO48" i="14"/>
  <c r="BP48" i="14"/>
  <c r="BQ48" i="14"/>
  <c r="BR48" i="14"/>
  <c r="BR12" i="14" s="1"/>
  <c r="BS49" i="14"/>
  <c r="BG50" i="14"/>
  <c r="BH50" i="14" s="1"/>
  <c r="BI50" i="14" s="1"/>
  <c r="BJ50" i="14" s="1"/>
  <c r="BK50" i="14" s="1"/>
  <c r="BL50" i="14" s="1"/>
  <c r="BM50" i="14" s="1"/>
  <c r="BN50" i="14" s="1"/>
  <c r="BO50" i="14" s="1"/>
  <c r="BP50" i="14" s="1"/>
  <c r="BQ50" i="14" s="1"/>
  <c r="BR50" i="14" s="1"/>
  <c r="BG51" i="14"/>
  <c r="BH51" i="14"/>
  <c r="BI51" i="14" s="1"/>
  <c r="BJ51" i="14" s="1"/>
  <c r="BK51" i="14" s="1"/>
  <c r="BG52" i="14"/>
  <c r="BH52" i="14" s="1"/>
  <c r="BI52" i="14" s="1"/>
  <c r="BJ52" i="14" s="1"/>
  <c r="BK52" i="14" s="1"/>
  <c r="AC33" i="14" s="1"/>
  <c r="BS56" i="14"/>
  <c r="BG57" i="14"/>
  <c r="BH57" i="14"/>
  <c r="BI57" i="14"/>
  <c r="BJ57" i="14"/>
  <c r="BK57" i="14"/>
  <c r="BL57" i="14"/>
  <c r="BM57" i="14"/>
  <c r="BN57" i="14"/>
  <c r="BO57" i="14"/>
  <c r="BP57" i="14"/>
  <c r="BQ57" i="14"/>
  <c r="BR57" i="14"/>
  <c r="BS58" i="14"/>
  <c r="BG59" i="14"/>
  <c r="BH59" i="14"/>
  <c r="BI59" i="14" s="1"/>
  <c r="BJ59" i="14" s="1"/>
  <c r="BK59" i="14"/>
  <c r="BL59" i="14" s="1"/>
  <c r="BM59" i="14" s="1"/>
  <c r="BN59" i="14" s="1"/>
  <c r="BO59" i="14" s="1"/>
  <c r="BP59" i="14" s="1"/>
  <c r="BQ59" i="14" s="1"/>
  <c r="BR59" i="14" s="1"/>
  <c r="BG60" i="14"/>
  <c r="BH60" i="14" s="1"/>
  <c r="BI60" i="14" s="1"/>
  <c r="BJ60" i="14" s="1"/>
  <c r="BK60" i="14" s="1"/>
  <c r="BG61" i="14"/>
  <c r="BH61" i="14"/>
  <c r="BI61" i="14" s="1"/>
  <c r="BJ61" i="14" s="1"/>
  <c r="BK61" i="14"/>
  <c r="AV33" i="14" s="1"/>
  <c r="BG11" i="15"/>
  <c r="BG14" i="15" s="1"/>
  <c r="BH14" i="15" s="1"/>
  <c r="BI14" i="15" s="1"/>
  <c r="BJ14" i="15" s="1"/>
  <c r="BK14" i="15" s="1"/>
  <c r="BL14" i="15" s="1"/>
  <c r="BM14" i="15" s="1"/>
  <c r="BN14" i="15" s="1"/>
  <c r="BO14" i="15" s="1"/>
  <c r="BP14" i="15" s="1"/>
  <c r="BQ14" i="15" s="1"/>
  <c r="BR14" i="15" s="1"/>
  <c r="BH11" i="15"/>
  <c r="BI11" i="15"/>
  <c r="BJ11" i="15"/>
  <c r="BK11" i="15"/>
  <c r="BL11" i="15"/>
  <c r="BM11" i="15"/>
  <c r="BN11" i="15"/>
  <c r="BO11" i="15"/>
  <c r="BP11" i="15"/>
  <c r="BQ11" i="15"/>
  <c r="BR11" i="15"/>
  <c r="BS11" i="15"/>
  <c r="AC12" i="15"/>
  <c r="AS12" i="15"/>
  <c r="AV12" i="15"/>
  <c r="AV9" i="15" s="1"/>
  <c r="AV7" i="15" s="1"/>
  <c r="BM12" i="15"/>
  <c r="BG13" i="15"/>
  <c r="BH13" i="15"/>
  <c r="BI13" i="15"/>
  <c r="BJ13" i="15"/>
  <c r="BK13" i="15"/>
  <c r="BL13" i="15"/>
  <c r="J12" i="15" s="1"/>
  <c r="BS20" i="15"/>
  <c r="BG21" i="15"/>
  <c r="BH21" i="15"/>
  <c r="BI21" i="15"/>
  <c r="BI12" i="15" s="1"/>
  <c r="BJ21" i="15"/>
  <c r="BK21" i="15"/>
  <c r="BL21" i="15"/>
  <c r="Z12" i="15" s="1"/>
  <c r="BM21" i="15"/>
  <c r="BN21" i="15"/>
  <c r="BO21" i="15"/>
  <c r="BP21" i="15"/>
  <c r="BP12" i="15" s="1"/>
  <c r="BQ21" i="15"/>
  <c r="BQ12" i="15" s="1"/>
  <c r="BR21" i="15"/>
  <c r="BS22" i="15"/>
  <c r="BG23" i="15"/>
  <c r="BH23" i="15" s="1"/>
  <c r="BI23" i="15" s="1"/>
  <c r="BJ23" i="15" s="1"/>
  <c r="BK23" i="15" s="1"/>
  <c r="BL23" i="15" s="1"/>
  <c r="BM23" i="15" s="1"/>
  <c r="BN23" i="15" s="1"/>
  <c r="BO23" i="15" s="1"/>
  <c r="BP23" i="15" s="1"/>
  <c r="BQ23" i="15" s="1"/>
  <c r="BR23" i="15" s="1"/>
  <c r="BG24" i="15"/>
  <c r="BG25" i="15"/>
  <c r="BH25" i="15" s="1"/>
  <c r="BI25" i="15" s="1"/>
  <c r="BJ25" i="15" s="1"/>
  <c r="BK25" i="15" s="1"/>
  <c r="BL25" i="15" s="1"/>
  <c r="AC13" i="15" s="1"/>
  <c r="AC27" i="15"/>
  <c r="AV29" i="15"/>
  <c r="AV27" i="15" s="1"/>
  <c r="BS29" i="15"/>
  <c r="BG30" i="15"/>
  <c r="BS30" i="15"/>
  <c r="BS31" i="15"/>
  <c r="J32" i="15"/>
  <c r="J29" i="15" s="1"/>
  <c r="J27" i="15" s="1"/>
  <c r="AC32" i="15"/>
  <c r="AC29" i="15" s="1"/>
  <c r="AF32" i="15"/>
  <c r="AS32" i="15"/>
  <c r="AY32" i="15" s="1"/>
  <c r="AV32" i="15"/>
  <c r="BG32" i="15"/>
  <c r="BH32" i="15"/>
  <c r="BI32" i="15" s="1"/>
  <c r="BJ32" i="15" s="1"/>
  <c r="BK32" i="15" s="1"/>
  <c r="BL32" i="15" s="1"/>
  <c r="BM32" i="15" s="1"/>
  <c r="BN32" i="15" s="1"/>
  <c r="BO32" i="15" s="1"/>
  <c r="BP32" i="15" s="1"/>
  <c r="BQ32" i="15" s="1"/>
  <c r="BR32" i="15" s="1"/>
  <c r="BG33" i="15"/>
  <c r="BH33" i="15" s="1"/>
  <c r="BI33" i="15" s="1"/>
  <c r="BJ33" i="15"/>
  <c r="BK33" i="15"/>
  <c r="BL33" i="15" s="1"/>
  <c r="BG34" i="15"/>
  <c r="BH34" i="15" s="1"/>
  <c r="BI34" i="15" s="1"/>
  <c r="BJ34" i="15" s="1"/>
  <c r="BK34" i="15" s="1"/>
  <c r="BL34" i="15" s="1"/>
  <c r="AV13" i="15" s="1"/>
  <c r="BS38" i="15"/>
  <c r="BG39" i="15"/>
  <c r="BG42" i="15" s="1"/>
  <c r="BH42" i="15" s="1"/>
  <c r="BI42" i="15" s="1"/>
  <c r="BJ42" i="15" s="1"/>
  <c r="BK42" i="15" s="1"/>
  <c r="BL42" i="15" s="1"/>
  <c r="G33" i="15" s="1"/>
  <c r="BH39" i="15"/>
  <c r="BI39" i="15"/>
  <c r="BJ39" i="15"/>
  <c r="BK39" i="15"/>
  <c r="BL39" i="15"/>
  <c r="G32" i="15" s="1"/>
  <c r="M32" i="15" s="1"/>
  <c r="BM39" i="15"/>
  <c r="BN39" i="15"/>
  <c r="BO39" i="15"/>
  <c r="BP39" i="15"/>
  <c r="BQ39" i="15"/>
  <c r="BR39" i="15"/>
  <c r="BS39" i="15"/>
  <c r="BS40" i="15"/>
  <c r="BG41" i="15"/>
  <c r="BH41" i="15"/>
  <c r="BI41" i="15"/>
  <c r="BJ41" i="15" s="1"/>
  <c r="BK41" i="15" s="1"/>
  <c r="BL41" i="15" s="1"/>
  <c r="BM41" i="15" s="1"/>
  <c r="BN41" i="15" s="1"/>
  <c r="BO41" i="15" s="1"/>
  <c r="BP41" i="15" s="1"/>
  <c r="BQ41" i="15"/>
  <c r="BR41" i="15" s="1"/>
  <c r="BM42" i="15"/>
  <c r="BN42" i="15" s="1"/>
  <c r="BO42" i="15" s="1"/>
  <c r="BP42" i="15" s="1"/>
  <c r="BQ42" i="15" s="1"/>
  <c r="BR42" i="15" s="1"/>
  <c r="BG43" i="15"/>
  <c r="BH43" i="15"/>
  <c r="BI43" i="15"/>
  <c r="BJ43" i="15"/>
  <c r="BK43" i="15" s="1"/>
  <c r="BL43" i="15" s="1"/>
  <c r="J33" i="15" s="1"/>
  <c r="M29" i="15" s="1"/>
  <c r="M27" i="15" s="1"/>
  <c r="BS47" i="15"/>
  <c r="BG48" i="15"/>
  <c r="BG51" i="15" s="1"/>
  <c r="BH51" i="15" s="1"/>
  <c r="BI51" i="15" s="1"/>
  <c r="BJ51" i="15" s="1"/>
  <c r="BK51" i="15" s="1"/>
  <c r="BH48" i="15"/>
  <c r="BI48" i="15"/>
  <c r="BJ48" i="15"/>
  <c r="BK48" i="15"/>
  <c r="BL48" i="15"/>
  <c r="Z32" i="15" s="1"/>
  <c r="BM48" i="15"/>
  <c r="BN48" i="15"/>
  <c r="BO48" i="15"/>
  <c r="BP48" i="15"/>
  <c r="BQ48" i="15"/>
  <c r="BR48" i="15"/>
  <c r="BS49" i="15"/>
  <c r="BG50" i="15"/>
  <c r="BH50" i="15"/>
  <c r="BI50" i="15" s="1"/>
  <c r="BJ50" i="15" s="1"/>
  <c r="BK50" i="15" s="1"/>
  <c r="BL50" i="15" s="1"/>
  <c r="BM50" i="15" s="1"/>
  <c r="BN50" i="15" s="1"/>
  <c r="BO50" i="15" s="1"/>
  <c r="BP50" i="15" s="1"/>
  <c r="BQ50" i="15" s="1"/>
  <c r="BR50" i="15" s="1"/>
  <c r="BL51" i="15"/>
  <c r="BG52" i="15"/>
  <c r="BH52" i="15"/>
  <c r="BI52" i="15" s="1"/>
  <c r="BJ52" i="15" s="1"/>
  <c r="BK52" i="15" s="1"/>
  <c r="BL52" i="15" s="1"/>
  <c r="AC33" i="15" s="1"/>
  <c r="BS56" i="15"/>
  <c r="BG57" i="15"/>
  <c r="BH57" i="15"/>
  <c r="BI57" i="15"/>
  <c r="BJ57" i="15"/>
  <c r="BK57" i="15"/>
  <c r="BL57" i="15"/>
  <c r="BM57" i="15"/>
  <c r="BN57" i="15"/>
  <c r="BO57" i="15"/>
  <c r="BP57" i="15"/>
  <c r="BQ57" i="15"/>
  <c r="BR57" i="15"/>
  <c r="BS58" i="15"/>
  <c r="BG59" i="15"/>
  <c r="BH59" i="15"/>
  <c r="BI59" i="15" s="1"/>
  <c r="BJ59" i="15" s="1"/>
  <c r="BK59" i="15"/>
  <c r="BL59" i="15" s="1"/>
  <c r="BM59" i="15" s="1"/>
  <c r="BN59" i="15" s="1"/>
  <c r="BO59" i="15" s="1"/>
  <c r="BP59" i="15" s="1"/>
  <c r="BQ59" i="15" s="1"/>
  <c r="BR59" i="15" s="1"/>
  <c r="BG60" i="15"/>
  <c r="BH60" i="15" s="1"/>
  <c r="BI60" i="15" s="1"/>
  <c r="BJ60" i="15" s="1"/>
  <c r="BK60" i="15" s="1"/>
  <c r="BL60" i="15" s="1"/>
  <c r="BG61" i="15"/>
  <c r="BH61" i="15"/>
  <c r="BI61" i="15" s="1"/>
  <c r="BJ61" i="15" s="1"/>
  <c r="BK61" i="15"/>
  <c r="BL61" i="15" s="1"/>
  <c r="AV33" i="15" s="1"/>
  <c r="BG11" i="16"/>
  <c r="BH11" i="16"/>
  <c r="BI11" i="16"/>
  <c r="BJ11" i="16"/>
  <c r="BK11" i="16"/>
  <c r="BL11" i="16"/>
  <c r="BM11" i="16"/>
  <c r="BN11" i="16"/>
  <c r="BO11" i="16"/>
  <c r="BP11" i="16"/>
  <c r="BQ11" i="16"/>
  <c r="BR11" i="16"/>
  <c r="J12" i="16"/>
  <c r="AC12" i="16"/>
  <c r="AS12" i="16"/>
  <c r="AV12" i="16"/>
  <c r="BK12" i="16"/>
  <c r="BG13" i="16"/>
  <c r="BH13" i="16"/>
  <c r="BI13" i="16"/>
  <c r="BJ13" i="16"/>
  <c r="BK13" i="16"/>
  <c r="BL13" i="16"/>
  <c r="BM13" i="16"/>
  <c r="BG14" i="16"/>
  <c r="BH14" i="16"/>
  <c r="BI14" i="16"/>
  <c r="BJ14" i="16" s="1"/>
  <c r="BK14" i="16" s="1"/>
  <c r="BL14" i="16" s="1"/>
  <c r="BM14" i="16" s="1"/>
  <c r="BN14" i="16" s="1"/>
  <c r="BO14" i="16" s="1"/>
  <c r="BP14" i="16" s="1"/>
  <c r="BQ14" i="16" s="1"/>
  <c r="BR14" i="16" s="1"/>
  <c r="BG16" i="16"/>
  <c r="BH16" i="16"/>
  <c r="BS20" i="16"/>
  <c r="BG21" i="16"/>
  <c r="BH21" i="16"/>
  <c r="BI21" i="16"/>
  <c r="BI12" i="16" s="1"/>
  <c r="BJ21" i="16"/>
  <c r="BK21" i="16"/>
  <c r="BL21" i="16"/>
  <c r="BM21" i="16"/>
  <c r="BN21" i="16"/>
  <c r="BO21" i="16"/>
  <c r="BP21" i="16"/>
  <c r="BQ21" i="16"/>
  <c r="BQ12" i="16" s="1"/>
  <c r="BR21" i="16"/>
  <c r="BS22" i="16"/>
  <c r="BG23" i="16"/>
  <c r="BH23" i="16"/>
  <c r="BI23" i="16" s="1"/>
  <c r="BJ23" i="16" s="1"/>
  <c r="BK23" i="16" s="1"/>
  <c r="BL23" i="16" s="1"/>
  <c r="BM23" i="16" s="1"/>
  <c r="BN23" i="16" s="1"/>
  <c r="BO23" i="16" s="1"/>
  <c r="BP23" i="16"/>
  <c r="BQ23" i="16" s="1"/>
  <c r="BR23" i="16" s="1"/>
  <c r="BG24" i="16"/>
  <c r="BH24" i="16" s="1"/>
  <c r="BI24" i="16" s="1"/>
  <c r="BJ24" i="16" s="1"/>
  <c r="BK24" i="16" s="1"/>
  <c r="BL24" i="16"/>
  <c r="BM24" i="16" s="1"/>
  <c r="BG25" i="16"/>
  <c r="BH25" i="16" s="1"/>
  <c r="BI25" i="16" s="1"/>
  <c r="BJ25" i="16" s="1"/>
  <c r="BK25" i="16" s="1"/>
  <c r="BL25" i="16"/>
  <c r="BM25" i="16" s="1"/>
  <c r="AC13" i="16" s="1"/>
  <c r="BS29" i="16"/>
  <c r="BG30" i="16"/>
  <c r="BG12" i="16" s="1"/>
  <c r="BG15" i="16" s="1"/>
  <c r="BS30" i="16"/>
  <c r="BS31" i="16"/>
  <c r="J32" i="16"/>
  <c r="M32" i="16"/>
  <c r="AC32" i="16"/>
  <c r="AS32" i="16"/>
  <c r="AY32" i="16" s="1"/>
  <c r="AV32" i="16"/>
  <c r="AV29" i="16" s="1"/>
  <c r="AV27" i="16" s="1"/>
  <c r="BG32" i="16"/>
  <c r="BH32" i="16"/>
  <c r="BI32" i="16"/>
  <c r="BJ32" i="16" s="1"/>
  <c r="BK32" i="16" s="1"/>
  <c r="BL32" i="16" s="1"/>
  <c r="BM32" i="16" s="1"/>
  <c r="BN32" i="16" s="1"/>
  <c r="BO32" i="16" s="1"/>
  <c r="BP32" i="16" s="1"/>
  <c r="BQ32" i="16" s="1"/>
  <c r="BR32" i="16" s="1"/>
  <c r="BG33" i="16"/>
  <c r="BH33" i="16"/>
  <c r="BI33" i="16" s="1"/>
  <c r="BJ33" i="16" s="1"/>
  <c r="BK33" i="16" s="1"/>
  <c r="BL33" i="16" s="1"/>
  <c r="BM33" i="16" s="1"/>
  <c r="BG34" i="16"/>
  <c r="BH34" i="16"/>
  <c r="BI34" i="16" s="1"/>
  <c r="BJ34" i="16" s="1"/>
  <c r="BK34" i="16" s="1"/>
  <c r="BL34" i="16" s="1"/>
  <c r="BM34" i="16" s="1"/>
  <c r="AV13" i="16" s="1"/>
  <c r="BS38" i="16"/>
  <c r="BG39" i="16"/>
  <c r="BG42" i="16" s="1"/>
  <c r="BH39" i="16"/>
  <c r="BI39" i="16"/>
  <c r="BJ39" i="16"/>
  <c r="BK39" i="16"/>
  <c r="BL39" i="16"/>
  <c r="BM39" i="16"/>
  <c r="G32" i="16" s="1"/>
  <c r="BN39" i="16"/>
  <c r="BO39" i="16"/>
  <c r="BO12" i="16" s="1"/>
  <c r="BP39" i="16"/>
  <c r="BQ39" i="16"/>
  <c r="BR39" i="16"/>
  <c r="BS40" i="16"/>
  <c r="BG41" i="16"/>
  <c r="BH41" i="16" s="1"/>
  <c r="BI41" i="16" s="1"/>
  <c r="BJ41" i="16" s="1"/>
  <c r="BK41" i="16" s="1"/>
  <c r="BL41" i="16" s="1"/>
  <c r="BM41" i="16" s="1"/>
  <c r="BN41" i="16" s="1"/>
  <c r="BO41" i="16" s="1"/>
  <c r="BP41" i="16" s="1"/>
  <c r="BQ41" i="16" s="1"/>
  <c r="BR41" i="16" s="1"/>
  <c r="BG43" i="16"/>
  <c r="BH43" i="16" s="1"/>
  <c r="BI43" i="16" s="1"/>
  <c r="BJ43" i="16"/>
  <c r="BK43" i="16" s="1"/>
  <c r="BL43" i="16" s="1"/>
  <c r="BM43" i="16" s="1"/>
  <c r="J33" i="16" s="1"/>
  <c r="BS47" i="16"/>
  <c r="BG48" i="16"/>
  <c r="BH48" i="16"/>
  <c r="BI48" i="16"/>
  <c r="BS48" i="16" s="1"/>
  <c r="BJ48" i="16"/>
  <c r="BK48" i="16"/>
  <c r="BL48" i="16"/>
  <c r="BM48" i="16"/>
  <c r="Z32" i="16" s="1"/>
  <c r="AF32" i="16" s="1"/>
  <c r="BN48" i="16"/>
  <c r="BO48" i="16"/>
  <c r="BP48" i="16"/>
  <c r="BQ48" i="16"/>
  <c r="BR48" i="16"/>
  <c r="BS49" i="16"/>
  <c r="BG50" i="16"/>
  <c r="BH50" i="16"/>
  <c r="BI50" i="16" s="1"/>
  <c r="BJ50" i="16" s="1"/>
  <c r="BK50" i="16" s="1"/>
  <c r="BL50" i="16" s="1"/>
  <c r="BM50" i="16" s="1"/>
  <c r="BN50" i="16" s="1"/>
  <c r="BO50" i="16" s="1"/>
  <c r="BP50" i="16" s="1"/>
  <c r="BQ50" i="16" s="1"/>
  <c r="BR50" i="16" s="1"/>
  <c r="BG51" i="16"/>
  <c r="BH51" i="16"/>
  <c r="BI51" i="16" s="1"/>
  <c r="BJ51" i="16" s="1"/>
  <c r="BK51" i="16" s="1"/>
  <c r="BL51" i="16" s="1"/>
  <c r="BM51" i="16" s="1"/>
  <c r="BG52" i="16"/>
  <c r="BH52" i="16"/>
  <c r="BI52" i="16" s="1"/>
  <c r="BJ52" i="16" s="1"/>
  <c r="BK52" i="16" s="1"/>
  <c r="BL52" i="16" s="1"/>
  <c r="BM52" i="16" s="1"/>
  <c r="AC33" i="16" s="1"/>
  <c r="BS56" i="16"/>
  <c r="BG57" i="16"/>
  <c r="BG60" i="16" s="1"/>
  <c r="BH57" i="16"/>
  <c r="BI57" i="16"/>
  <c r="BJ57" i="16"/>
  <c r="BK57" i="16"/>
  <c r="BL57" i="16"/>
  <c r="BM57" i="16"/>
  <c r="BN57" i="16"/>
  <c r="BO57" i="16"/>
  <c r="BP57" i="16"/>
  <c r="BQ57" i="16"/>
  <c r="BR57" i="16"/>
  <c r="BS58" i="16"/>
  <c r="BG59" i="16"/>
  <c r="BH59" i="16" s="1"/>
  <c r="BI59" i="16" s="1"/>
  <c r="BJ59" i="16" s="1"/>
  <c r="BK59" i="16" s="1"/>
  <c r="BL59" i="16" s="1"/>
  <c r="BM59" i="16" s="1"/>
  <c r="BN59" i="16" s="1"/>
  <c r="BO59" i="16" s="1"/>
  <c r="BP59" i="16" s="1"/>
  <c r="BQ59" i="16" s="1"/>
  <c r="BR59" i="16" s="1"/>
  <c r="BG61" i="16"/>
  <c r="BH61" i="16" s="1"/>
  <c r="BI61" i="16"/>
  <c r="BJ61" i="16" s="1"/>
  <c r="BK61" i="16" s="1"/>
  <c r="BL61" i="16" s="1"/>
  <c r="BM61" i="16" s="1"/>
  <c r="AV33" i="16" s="1"/>
  <c r="BG11" i="17"/>
  <c r="BG14" i="17" s="1"/>
  <c r="BH14" i="17" s="1"/>
  <c r="BH11" i="17"/>
  <c r="BI11" i="17"/>
  <c r="BJ11" i="17"/>
  <c r="BS11" i="17" s="1"/>
  <c r="BK11" i="17"/>
  <c r="BL11" i="17"/>
  <c r="BM11" i="17"/>
  <c r="BN11" i="17"/>
  <c r="BO11" i="17"/>
  <c r="BP11" i="17"/>
  <c r="BQ11" i="17"/>
  <c r="BR11" i="17"/>
  <c r="Z12" i="17"/>
  <c r="AF12" i="17" s="1"/>
  <c r="AC12" i="17"/>
  <c r="AS12" i="17"/>
  <c r="AV12" i="17"/>
  <c r="AV9" i="17" s="1"/>
  <c r="AV7" i="17" s="1"/>
  <c r="BG13" i="17"/>
  <c r="BG16" i="17" s="1"/>
  <c r="BH16" i="17" s="1"/>
  <c r="BI16" i="17" s="1"/>
  <c r="BJ16" i="17" s="1"/>
  <c r="BK16" i="17" s="1"/>
  <c r="BL16" i="17" s="1"/>
  <c r="BM16" i="17" s="1"/>
  <c r="BN16" i="17" s="1"/>
  <c r="J13" i="17" s="1"/>
  <c r="BH13" i="17"/>
  <c r="BI13" i="17"/>
  <c r="BJ13" i="17"/>
  <c r="BK13" i="17"/>
  <c r="BL13" i="17"/>
  <c r="BM13" i="17"/>
  <c r="BN13" i="17"/>
  <c r="J12" i="17" s="1"/>
  <c r="BS13" i="17"/>
  <c r="BI14" i="17"/>
  <c r="BJ14" i="17"/>
  <c r="BK14" i="17" s="1"/>
  <c r="BL14" i="17" s="1"/>
  <c r="BM14" i="17" s="1"/>
  <c r="BN14" i="17" s="1"/>
  <c r="BO14" i="17" s="1"/>
  <c r="BP14" i="17" s="1"/>
  <c r="BQ14" i="17" s="1"/>
  <c r="BR14" i="17" s="1"/>
  <c r="BS20" i="17"/>
  <c r="BG21" i="17"/>
  <c r="BH21" i="17"/>
  <c r="BI21" i="17"/>
  <c r="BJ21" i="17"/>
  <c r="BK21" i="17"/>
  <c r="BL21" i="17"/>
  <c r="BL12" i="17" s="1"/>
  <c r="BM21" i="17"/>
  <c r="BM12" i="17" s="1"/>
  <c r="BN21" i="17"/>
  <c r="BO21" i="17"/>
  <c r="BP21" i="17"/>
  <c r="BP12" i="17" s="1"/>
  <c r="BQ21" i="17"/>
  <c r="BR21" i="17"/>
  <c r="BS22" i="17"/>
  <c r="BG23" i="17"/>
  <c r="BH23" i="17" s="1"/>
  <c r="BI23" i="17" s="1"/>
  <c r="BJ23" i="17"/>
  <c r="BK23" i="17" s="1"/>
  <c r="BL23" i="17" s="1"/>
  <c r="BM23" i="17" s="1"/>
  <c r="BN23" i="17" s="1"/>
  <c r="BO23" i="17" s="1"/>
  <c r="BP23" i="17" s="1"/>
  <c r="BQ23" i="17" s="1"/>
  <c r="BR23" i="17" s="1"/>
  <c r="BG24" i="17"/>
  <c r="BG25" i="17"/>
  <c r="BH25" i="17"/>
  <c r="BI25" i="17" s="1"/>
  <c r="BJ25" i="17" s="1"/>
  <c r="BK25" i="17" s="1"/>
  <c r="BL25" i="17" s="1"/>
  <c r="BM25" i="17" s="1"/>
  <c r="BN25" i="17" s="1"/>
  <c r="AC13" i="17" s="1"/>
  <c r="BS29" i="17"/>
  <c r="BG30" i="17"/>
  <c r="BS31" i="17"/>
  <c r="G32" i="17"/>
  <c r="J32" i="17"/>
  <c r="J29" i="17" s="1"/>
  <c r="J27" i="17" s="1"/>
  <c r="AC32" i="17"/>
  <c r="AV32" i="17"/>
  <c r="BG32" i="17"/>
  <c r="BH32" i="17" s="1"/>
  <c r="BI32" i="17" s="1"/>
  <c r="BJ32" i="17" s="1"/>
  <c r="BK32" i="17" s="1"/>
  <c r="BL32" i="17" s="1"/>
  <c r="BM32" i="17" s="1"/>
  <c r="BN32" i="17" s="1"/>
  <c r="BO32" i="17" s="1"/>
  <c r="BP32" i="17" s="1"/>
  <c r="BQ32" i="17" s="1"/>
  <c r="BR32" i="17" s="1"/>
  <c r="BG34" i="17"/>
  <c r="BH34" i="17"/>
  <c r="BI34" i="17" s="1"/>
  <c r="BJ34" i="17" s="1"/>
  <c r="BK34" i="17" s="1"/>
  <c r="BL34" i="17" s="1"/>
  <c r="BM34" i="17" s="1"/>
  <c r="BN34" i="17" s="1"/>
  <c r="AV13" i="17" s="1"/>
  <c r="BS38" i="17"/>
  <c r="BG39" i="17"/>
  <c r="BH39" i="17"/>
  <c r="BS39" i="17" s="1"/>
  <c r="BI39" i="17"/>
  <c r="BJ39" i="17"/>
  <c r="BK39" i="17"/>
  <c r="BL39" i="17"/>
  <c r="BM39" i="17"/>
  <c r="BN39" i="17"/>
  <c r="BO39" i="17"/>
  <c r="BP39" i="17"/>
  <c r="BQ39" i="17"/>
  <c r="BR39" i="17"/>
  <c r="BS40" i="17"/>
  <c r="BG41" i="17"/>
  <c r="BH41" i="17" s="1"/>
  <c r="BI41" i="17"/>
  <c r="BJ41" i="17" s="1"/>
  <c r="BK41" i="17" s="1"/>
  <c r="BL41" i="17" s="1"/>
  <c r="BM41" i="17" s="1"/>
  <c r="BN41" i="17" s="1"/>
  <c r="BO41" i="17" s="1"/>
  <c r="BP41" i="17" s="1"/>
  <c r="BQ41" i="17" s="1"/>
  <c r="BR41" i="17" s="1"/>
  <c r="BG42" i="17"/>
  <c r="BH42" i="17" s="1"/>
  <c r="BI42" i="17" s="1"/>
  <c r="BJ42" i="17" s="1"/>
  <c r="BK42" i="17" s="1"/>
  <c r="BL42" i="17" s="1"/>
  <c r="BM42" i="17" s="1"/>
  <c r="BN42" i="17" s="1"/>
  <c r="BG43" i="17"/>
  <c r="BH43" i="17" s="1"/>
  <c r="BI43" i="17"/>
  <c r="BJ43" i="17" s="1"/>
  <c r="BK43" i="17" s="1"/>
  <c r="BL43" i="17" s="1"/>
  <c r="BM43" i="17" s="1"/>
  <c r="BN43" i="17" s="1"/>
  <c r="J33" i="17" s="1"/>
  <c r="BS47" i="17"/>
  <c r="BG48" i="17"/>
  <c r="BH48" i="17"/>
  <c r="BI48" i="17"/>
  <c r="BI12" i="17" s="1"/>
  <c r="BJ48" i="17"/>
  <c r="BK48" i="17"/>
  <c r="BL48" i="17"/>
  <c r="BM48" i="17"/>
  <c r="BN48" i="17"/>
  <c r="Z32" i="17" s="1"/>
  <c r="AF32" i="17" s="1"/>
  <c r="BO48" i="17"/>
  <c r="BP48" i="17"/>
  <c r="BQ48" i="17"/>
  <c r="BQ12" i="17" s="1"/>
  <c r="BR48" i="17"/>
  <c r="BS49" i="17"/>
  <c r="BG50" i="17"/>
  <c r="BH50" i="17"/>
  <c r="BI50" i="17" s="1"/>
  <c r="BJ50" i="17" s="1"/>
  <c r="BK50" i="17" s="1"/>
  <c r="BL50" i="17" s="1"/>
  <c r="BM50" i="17" s="1"/>
  <c r="BN50" i="17" s="1"/>
  <c r="BO50" i="17" s="1"/>
  <c r="BP50" i="17" s="1"/>
  <c r="BQ50" i="17" s="1"/>
  <c r="BR50" i="17" s="1"/>
  <c r="BG51" i="17"/>
  <c r="BH51" i="17" s="1"/>
  <c r="BI51" i="17" s="1"/>
  <c r="BJ51" i="17" s="1"/>
  <c r="BK51" i="17" s="1"/>
  <c r="BL51" i="17" s="1"/>
  <c r="BM51" i="17" s="1"/>
  <c r="BN51" i="17" s="1"/>
  <c r="BG52" i="17"/>
  <c r="BH52" i="17"/>
  <c r="BI52" i="17" s="1"/>
  <c r="BJ52" i="17" s="1"/>
  <c r="BK52" i="17" s="1"/>
  <c r="BL52" i="17" s="1"/>
  <c r="BM52" i="17" s="1"/>
  <c r="BN52" i="17" s="1"/>
  <c r="AC33" i="17" s="1"/>
  <c r="BS56" i="17"/>
  <c r="BG57" i="17"/>
  <c r="BH57" i="17"/>
  <c r="BI57" i="17"/>
  <c r="BS57" i="17" s="1"/>
  <c r="BJ57" i="17"/>
  <c r="BK57" i="17"/>
  <c r="BL57" i="17"/>
  <c r="BM57" i="17"/>
  <c r="BN57" i="17"/>
  <c r="AS32" i="17" s="1"/>
  <c r="AY32" i="17" s="1"/>
  <c r="BO57" i="17"/>
  <c r="BP57" i="17"/>
  <c r="BQ57" i="17"/>
  <c r="BR57" i="17"/>
  <c r="BS58" i="17"/>
  <c r="BG59" i="17"/>
  <c r="BH59" i="17" s="1"/>
  <c r="BI59" i="17" s="1"/>
  <c r="BJ59" i="17" s="1"/>
  <c r="BK59" i="17" s="1"/>
  <c r="BL59" i="17" s="1"/>
  <c r="BM59" i="17" s="1"/>
  <c r="BN59" i="17" s="1"/>
  <c r="BO59" i="17" s="1"/>
  <c r="BP59" i="17" s="1"/>
  <c r="BQ59" i="17" s="1"/>
  <c r="BR59" i="17" s="1"/>
  <c r="BG60" i="17"/>
  <c r="BH60" i="17" s="1"/>
  <c r="BI60" i="17" s="1"/>
  <c r="BJ60" i="17" s="1"/>
  <c r="BK60" i="17" s="1"/>
  <c r="BL60" i="17" s="1"/>
  <c r="BM60" i="17" s="1"/>
  <c r="BN60" i="17" s="1"/>
  <c r="BG61" i="17"/>
  <c r="BH61" i="17" s="1"/>
  <c r="BI61" i="17" s="1"/>
  <c r="BJ61" i="17" s="1"/>
  <c r="BK61" i="17" s="1"/>
  <c r="BL61" i="17" s="1"/>
  <c r="BM61" i="17" s="1"/>
  <c r="BN61" i="17" s="1"/>
  <c r="AV33" i="17" s="1"/>
  <c r="BG11" i="18"/>
  <c r="BH11" i="18"/>
  <c r="BI11" i="18"/>
  <c r="BJ11" i="18"/>
  <c r="BK11" i="18"/>
  <c r="BL11" i="18"/>
  <c r="BM11" i="18"/>
  <c r="BN11" i="18"/>
  <c r="BO11" i="18"/>
  <c r="BP11" i="18"/>
  <c r="BQ11" i="18"/>
  <c r="BR11" i="18"/>
  <c r="BS11" i="18"/>
  <c r="AC12" i="18"/>
  <c r="AS12" i="18"/>
  <c r="AV12" i="18"/>
  <c r="AV9" i="18" s="1"/>
  <c r="AV7" i="18" s="1"/>
  <c r="BG13" i="18"/>
  <c r="BG16" i="18" s="1"/>
  <c r="BH16" i="18" s="1"/>
  <c r="BI16" i="18" s="1"/>
  <c r="BJ16" i="18" s="1"/>
  <c r="BK16" i="18" s="1"/>
  <c r="BL16" i="18" s="1"/>
  <c r="BM16" i="18" s="1"/>
  <c r="BN16" i="18" s="1"/>
  <c r="BO16" i="18" s="1"/>
  <c r="J13" i="18" s="1"/>
  <c r="BH13" i="18"/>
  <c r="BI13" i="18"/>
  <c r="BJ13" i="18"/>
  <c r="BK13" i="18"/>
  <c r="BL13" i="18"/>
  <c r="BM13" i="18"/>
  <c r="BN13" i="18"/>
  <c r="BO13" i="18"/>
  <c r="J12" i="18" s="1"/>
  <c r="BG14" i="18"/>
  <c r="BH14" i="18" s="1"/>
  <c r="BI14" i="18" s="1"/>
  <c r="BJ14" i="18" s="1"/>
  <c r="BK14" i="18" s="1"/>
  <c r="BL14" i="18" s="1"/>
  <c r="BM14" i="18" s="1"/>
  <c r="BN14" i="18" s="1"/>
  <c r="BO14" i="18" s="1"/>
  <c r="BP14" i="18" s="1"/>
  <c r="BQ14" i="18" s="1"/>
  <c r="BR14" i="18" s="1"/>
  <c r="BS20" i="18"/>
  <c r="BG21" i="18"/>
  <c r="BG12" i="18" s="1"/>
  <c r="BH21" i="18"/>
  <c r="BH12" i="18" s="1"/>
  <c r="BI21" i="18"/>
  <c r="BJ21" i="18"/>
  <c r="BJ12" i="18" s="1"/>
  <c r="BK21" i="18"/>
  <c r="BK12" i="18" s="1"/>
  <c r="BL21" i="18"/>
  <c r="BL12" i="18" s="1"/>
  <c r="BM21" i="18"/>
  <c r="BN21" i="18"/>
  <c r="BN12" i="18" s="1"/>
  <c r="BO21" i="18"/>
  <c r="BO12" i="18" s="1"/>
  <c r="G12" i="18" s="1"/>
  <c r="M12" i="18" s="1"/>
  <c r="BP21" i="18"/>
  <c r="BP12" i="18" s="1"/>
  <c r="BQ21" i="18"/>
  <c r="BR21" i="18"/>
  <c r="BR12" i="18" s="1"/>
  <c r="BS21" i="18"/>
  <c r="BS22" i="18"/>
  <c r="BG23" i="18"/>
  <c r="BH23" i="18" s="1"/>
  <c r="BI23" i="18" s="1"/>
  <c r="BJ23" i="18" s="1"/>
  <c r="BK23" i="18" s="1"/>
  <c r="BL23" i="18" s="1"/>
  <c r="BM23" i="18" s="1"/>
  <c r="BN23" i="18" s="1"/>
  <c r="BO23" i="18" s="1"/>
  <c r="BP23" i="18" s="1"/>
  <c r="BQ23" i="18" s="1"/>
  <c r="BR23" i="18" s="1"/>
  <c r="BG25" i="18"/>
  <c r="BH25" i="18" s="1"/>
  <c r="BI25" i="18" s="1"/>
  <c r="BJ25" i="18" s="1"/>
  <c r="BK25" i="18" s="1"/>
  <c r="BL25" i="18" s="1"/>
  <c r="BM25" i="18" s="1"/>
  <c r="BN25" i="18" s="1"/>
  <c r="BO25" i="18" s="1"/>
  <c r="AC13" i="18" s="1"/>
  <c r="BS29" i="18"/>
  <c r="BG30" i="18"/>
  <c r="BS30" i="18" s="1"/>
  <c r="BS31" i="18"/>
  <c r="J32" i="18"/>
  <c r="J29" i="18" s="1"/>
  <c r="J27" i="18" s="1"/>
  <c r="AC32" i="18"/>
  <c r="AV32" i="18"/>
  <c r="BG32" i="18"/>
  <c r="BH32" i="18" s="1"/>
  <c r="BI32" i="18" s="1"/>
  <c r="BJ32" i="18" s="1"/>
  <c r="BK32" i="18" s="1"/>
  <c r="BL32" i="18" s="1"/>
  <c r="BM32" i="18" s="1"/>
  <c r="BN32" i="18" s="1"/>
  <c r="BO32" i="18" s="1"/>
  <c r="BP32" i="18" s="1"/>
  <c r="BQ32" i="18" s="1"/>
  <c r="BR32" i="18" s="1"/>
  <c r="BG34" i="18"/>
  <c r="BH34" i="18"/>
  <c r="BI34" i="18" s="1"/>
  <c r="BJ34" i="18" s="1"/>
  <c r="BK34" i="18" s="1"/>
  <c r="BL34" i="18" s="1"/>
  <c r="BM34" i="18" s="1"/>
  <c r="BN34" i="18" s="1"/>
  <c r="BO34" i="18" s="1"/>
  <c r="AV13" i="18" s="1"/>
  <c r="BS38" i="18"/>
  <c r="BG39" i="18"/>
  <c r="BG42" i="18" s="1"/>
  <c r="BH42" i="18" s="1"/>
  <c r="BI42" i="18" s="1"/>
  <c r="BJ42" i="18" s="1"/>
  <c r="BK42" i="18" s="1"/>
  <c r="BL42" i="18" s="1"/>
  <c r="BM42" i="18" s="1"/>
  <c r="BN42" i="18" s="1"/>
  <c r="BO42" i="18" s="1"/>
  <c r="BH39" i="18"/>
  <c r="BS39" i="18" s="1"/>
  <c r="BI39" i="18"/>
  <c r="BI12" i="18" s="1"/>
  <c r="BJ39" i="18"/>
  <c r="BK39" i="18"/>
  <c r="BL39" i="18"/>
  <c r="BM39" i="18"/>
  <c r="BM12" i="18" s="1"/>
  <c r="BN39" i="18"/>
  <c r="BO39" i="18"/>
  <c r="G32" i="18" s="1"/>
  <c r="M32" i="18" s="1"/>
  <c r="BP39" i="18"/>
  <c r="BQ39" i="18"/>
  <c r="BQ12" i="18" s="1"/>
  <c r="BR39" i="18"/>
  <c r="BS40" i="18"/>
  <c r="BG41" i="18"/>
  <c r="BH41" i="18"/>
  <c r="BI41" i="18" s="1"/>
  <c r="BJ41" i="18" s="1"/>
  <c r="BK41" i="18" s="1"/>
  <c r="BL41" i="18" s="1"/>
  <c r="BM41" i="18" s="1"/>
  <c r="BN41" i="18" s="1"/>
  <c r="BO41" i="18" s="1"/>
  <c r="BP41" i="18" s="1"/>
  <c r="BQ41" i="18" s="1"/>
  <c r="BR41" i="18" s="1"/>
  <c r="BG43" i="18"/>
  <c r="BH43" i="18"/>
  <c r="BI43" i="18" s="1"/>
  <c r="BJ43" i="18" s="1"/>
  <c r="BK43" i="18" s="1"/>
  <c r="BL43" i="18" s="1"/>
  <c r="BM43" i="18" s="1"/>
  <c r="BN43" i="18" s="1"/>
  <c r="BO43" i="18" s="1"/>
  <c r="J33" i="18" s="1"/>
  <c r="BS47" i="18"/>
  <c r="BG48" i="18"/>
  <c r="BG51" i="18" s="1"/>
  <c r="BH51" i="18" s="1"/>
  <c r="BI51" i="18" s="1"/>
  <c r="BJ51" i="18" s="1"/>
  <c r="BK51" i="18" s="1"/>
  <c r="BL51" i="18" s="1"/>
  <c r="BM51" i="18" s="1"/>
  <c r="BN51" i="18" s="1"/>
  <c r="BO51" i="18" s="1"/>
  <c r="BH48" i="18"/>
  <c r="BS48" i="18" s="1"/>
  <c r="BI48" i="18"/>
  <c r="BJ48" i="18"/>
  <c r="BK48" i="18"/>
  <c r="BL48" i="18"/>
  <c r="BM48" i="18"/>
  <c r="BN48" i="18"/>
  <c r="BO48" i="18"/>
  <c r="Z32" i="18" s="1"/>
  <c r="AF32" i="18" s="1"/>
  <c r="BP48" i="18"/>
  <c r="BQ48" i="18"/>
  <c r="BR48" i="18"/>
  <c r="BS49" i="18"/>
  <c r="BG50" i="18"/>
  <c r="BH50" i="18"/>
  <c r="BI50" i="18" s="1"/>
  <c r="BJ50" i="18" s="1"/>
  <c r="BK50" i="18" s="1"/>
  <c r="BL50" i="18" s="1"/>
  <c r="BM50" i="18" s="1"/>
  <c r="BN50" i="18" s="1"/>
  <c r="BO50" i="18" s="1"/>
  <c r="BP50" i="18" s="1"/>
  <c r="BQ50" i="18" s="1"/>
  <c r="BR50" i="18" s="1"/>
  <c r="BG52" i="18"/>
  <c r="BH52" i="18"/>
  <c r="BI52" i="18" s="1"/>
  <c r="BJ52" i="18" s="1"/>
  <c r="BK52" i="18" s="1"/>
  <c r="BL52" i="18" s="1"/>
  <c r="BM52" i="18" s="1"/>
  <c r="BN52" i="18" s="1"/>
  <c r="BO52" i="18" s="1"/>
  <c r="AC33" i="18" s="1"/>
  <c r="BS56" i="18"/>
  <c r="BG57" i="18"/>
  <c r="BG60" i="18" s="1"/>
  <c r="BH60" i="18" s="1"/>
  <c r="BI60" i="18" s="1"/>
  <c r="BJ60" i="18" s="1"/>
  <c r="BK60" i="18" s="1"/>
  <c r="BL60" i="18" s="1"/>
  <c r="BM60" i="18" s="1"/>
  <c r="BN60" i="18" s="1"/>
  <c r="BO60" i="18" s="1"/>
  <c r="BH57" i="18"/>
  <c r="BS57" i="18" s="1"/>
  <c r="BI57" i="18"/>
  <c r="BJ57" i="18"/>
  <c r="BK57" i="18"/>
  <c r="BL57" i="18"/>
  <c r="BM57" i="18"/>
  <c r="BN57" i="18"/>
  <c r="BO57" i="18"/>
  <c r="AS32" i="18" s="1"/>
  <c r="AY32" i="18" s="1"/>
  <c r="BP57" i="18"/>
  <c r="BQ57" i="18"/>
  <c r="BR57" i="18"/>
  <c r="BS58" i="18"/>
  <c r="BG59" i="18"/>
  <c r="BH59" i="18"/>
  <c r="BI59" i="18" s="1"/>
  <c r="BJ59" i="18" s="1"/>
  <c r="BK59" i="18" s="1"/>
  <c r="BL59" i="18" s="1"/>
  <c r="BM59" i="18" s="1"/>
  <c r="BN59" i="18" s="1"/>
  <c r="BO59" i="18" s="1"/>
  <c r="BP59" i="18" s="1"/>
  <c r="BQ59" i="18" s="1"/>
  <c r="BR59" i="18" s="1"/>
  <c r="BG61" i="18"/>
  <c r="BH61" i="18"/>
  <c r="BI61" i="18" s="1"/>
  <c r="BJ61" i="18" s="1"/>
  <c r="BK61" i="18" s="1"/>
  <c r="BL61" i="18" s="1"/>
  <c r="BM61" i="18" s="1"/>
  <c r="BN61" i="18" s="1"/>
  <c r="BO61" i="18" s="1"/>
  <c r="AV33" i="18" s="1"/>
  <c r="BG11" i="19"/>
  <c r="BH11" i="19"/>
  <c r="BI11" i="19"/>
  <c r="BS11" i="19" s="1"/>
  <c r="BJ11" i="19"/>
  <c r="BK11" i="19"/>
  <c r="BL11" i="19"/>
  <c r="BM11" i="19"/>
  <c r="BN11" i="19"/>
  <c r="BO11" i="19"/>
  <c r="BP11" i="19"/>
  <c r="BQ11" i="19"/>
  <c r="BR11" i="19"/>
  <c r="AC12" i="19"/>
  <c r="AS12" i="19"/>
  <c r="AV12" i="19"/>
  <c r="AY12" i="19" s="1"/>
  <c r="BG13" i="19"/>
  <c r="BH13" i="19"/>
  <c r="BI13" i="19"/>
  <c r="BI16" i="19" s="1"/>
  <c r="BJ16" i="19" s="1"/>
  <c r="BK16" i="19" s="1"/>
  <c r="BL16" i="19" s="1"/>
  <c r="BM16" i="19" s="1"/>
  <c r="BN16" i="19" s="1"/>
  <c r="BO16" i="19" s="1"/>
  <c r="BP16" i="19" s="1"/>
  <c r="J13" i="19" s="1"/>
  <c r="BJ13" i="19"/>
  <c r="BK13" i="19"/>
  <c r="BL13" i="19"/>
  <c r="BM13" i="19"/>
  <c r="BN13" i="19"/>
  <c r="BO13" i="19"/>
  <c r="BP13" i="19"/>
  <c r="J12" i="19" s="1"/>
  <c r="BS13" i="19"/>
  <c r="BG14" i="19"/>
  <c r="BH14" i="19"/>
  <c r="BI14" i="19"/>
  <c r="BJ14" i="19"/>
  <c r="BK14" i="19" s="1"/>
  <c r="BL14" i="19" s="1"/>
  <c r="BM14" i="19" s="1"/>
  <c r="BN14" i="19" s="1"/>
  <c r="BO14" i="19" s="1"/>
  <c r="BP14" i="19" s="1"/>
  <c r="BQ14" i="19" s="1"/>
  <c r="BR14" i="19" s="1"/>
  <c r="BG16" i="19"/>
  <c r="BH16" i="19"/>
  <c r="BS20" i="19"/>
  <c r="BG21" i="19"/>
  <c r="BG24" i="19" s="1"/>
  <c r="BH24" i="19" s="1"/>
  <c r="BI24" i="19" s="1"/>
  <c r="BJ24" i="19" s="1"/>
  <c r="BK24" i="19" s="1"/>
  <c r="BL24" i="19" s="1"/>
  <c r="BM24" i="19" s="1"/>
  <c r="BN24" i="19" s="1"/>
  <c r="BO24" i="19" s="1"/>
  <c r="BP24" i="19" s="1"/>
  <c r="BH21" i="19"/>
  <c r="BI21" i="19"/>
  <c r="BJ21" i="19"/>
  <c r="BK21" i="19"/>
  <c r="BK12" i="19" s="1"/>
  <c r="BL21" i="19"/>
  <c r="BM21" i="19"/>
  <c r="BN21" i="19"/>
  <c r="BO21" i="19"/>
  <c r="BO12" i="19" s="1"/>
  <c r="BP21" i="19"/>
  <c r="Z12" i="19" s="1"/>
  <c r="AF12" i="19" s="1"/>
  <c r="BQ21" i="19"/>
  <c r="BR21" i="19"/>
  <c r="BS21" i="19"/>
  <c r="BS22" i="19"/>
  <c r="BG23" i="19"/>
  <c r="BH23" i="19"/>
  <c r="BI23" i="19"/>
  <c r="BJ23" i="19" s="1"/>
  <c r="BK23" i="19" s="1"/>
  <c r="BL23" i="19" s="1"/>
  <c r="BM23" i="19" s="1"/>
  <c r="BN23" i="19" s="1"/>
  <c r="BO23" i="19" s="1"/>
  <c r="BP23" i="19" s="1"/>
  <c r="BQ23" i="19" s="1"/>
  <c r="BR23" i="19" s="1"/>
  <c r="BG25" i="19"/>
  <c r="BH25" i="19"/>
  <c r="BI25" i="19"/>
  <c r="BJ25" i="19" s="1"/>
  <c r="BK25" i="19" s="1"/>
  <c r="BL25" i="19" s="1"/>
  <c r="BM25" i="19" s="1"/>
  <c r="BN25" i="19" s="1"/>
  <c r="BO25" i="19" s="1"/>
  <c r="BP25" i="19" s="1"/>
  <c r="AC13" i="19" s="1"/>
  <c r="BS29" i="19"/>
  <c r="BG30" i="19"/>
  <c r="BS30" i="19"/>
  <c r="BS31" i="19"/>
  <c r="G32" i="19"/>
  <c r="M32" i="19" s="1"/>
  <c r="J32" i="19"/>
  <c r="J29" i="19" s="1"/>
  <c r="J27" i="19" s="1"/>
  <c r="AC32" i="19"/>
  <c r="AV32" i="19"/>
  <c r="AY32" i="19"/>
  <c r="BG32" i="19"/>
  <c r="BH32" i="19"/>
  <c r="BI32" i="19"/>
  <c r="BJ32" i="19"/>
  <c r="BK32" i="19" s="1"/>
  <c r="BL32" i="19" s="1"/>
  <c r="BM32" i="19" s="1"/>
  <c r="BN32" i="19" s="1"/>
  <c r="BO32" i="19" s="1"/>
  <c r="BP32" i="19" s="1"/>
  <c r="BQ32" i="19" s="1"/>
  <c r="BR32" i="19" s="1"/>
  <c r="BG33" i="19"/>
  <c r="BH33" i="19"/>
  <c r="BI33" i="19"/>
  <c r="BJ33" i="19" s="1"/>
  <c r="BK33" i="19" s="1"/>
  <c r="BL33" i="19"/>
  <c r="BM33" i="19" s="1"/>
  <c r="BN33" i="19" s="1"/>
  <c r="BO33" i="19" s="1"/>
  <c r="BP33" i="19" s="1"/>
  <c r="BG34" i="19"/>
  <c r="BH34" i="19"/>
  <c r="BI34" i="19"/>
  <c r="BJ34" i="19" s="1"/>
  <c r="BK34" i="19" s="1"/>
  <c r="BL34" i="19"/>
  <c r="BM34" i="19"/>
  <c r="BN34" i="19" s="1"/>
  <c r="BO34" i="19" s="1"/>
  <c r="BP34" i="19" s="1"/>
  <c r="AV13" i="19" s="1"/>
  <c r="BS38" i="19"/>
  <c r="BG39" i="19"/>
  <c r="BH39" i="19"/>
  <c r="BI39" i="19"/>
  <c r="BJ39" i="19"/>
  <c r="BK39" i="19"/>
  <c r="BL39" i="19"/>
  <c r="BM39" i="19"/>
  <c r="BN39" i="19"/>
  <c r="BO39" i="19"/>
  <c r="BP39" i="19"/>
  <c r="BQ39" i="19"/>
  <c r="BR39" i="19"/>
  <c r="BS40" i="19"/>
  <c r="BG41" i="19"/>
  <c r="BH41" i="19" s="1"/>
  <c r="BI41" i="19" s="1"/>
  <c r="BJ41" i="19" s="1"/>
  <c r="BK41" i="19" s="1"/>
  <c r="BL41" i="19" s="1"/>
  <c r="BM41" i="19" s="1"/>
  <c r="BN41" i="19" s="1"/>
  <c r="BO41" i="19" s="1"/>
  <c r="BP41" i="19" s="1"/>
  <c r="BQ41" i="19" s="1"/>
  <c r="BR41" i="19" s="1"/>
  <c r="BG42" i="19"/>
  <c r="BH42" i="19"/>
  <c r="BI42" i="19"/>
  <c r="BJ42" i="19" s="1"/>
  <c r="BK42" i="19" s="1"/>
  <c r="BL42" i="19" s="1"/>
  <c r="BM42" i="19" s="1"/>
  <c r="BN42" i="19" s="1"/>
  <c r="BO42" i="19" s="1"/>
  <c r="BP42" i="19" s="1"/>
  <c r="BG43" i="19"/>
  <c r="BH43" i="19"/>
  <c r="BI43" i="19" s="1"/>
  <c r="BJ43" i="19" s="1"/>
  <c r="BK43" i="19" s="1"/>
  <c r="BL43" i="19" s="1"/>
  <c r="BM43" i="19" s="1"/>
  <c r="BN43" i="19" s="1"/>
  <c r="BO43" i="19" s="1"/>
  <c r="BP43" i="19" s="1"/>
  <c r="J33" i="19" s="1"/>
  <c r="BS47" i="19"/>
  <c r="BG48" i="19"/>
  <c r="BH48" i="19"/>
  <c r="BI48" i="19"/>
  <c r="BJ48" i="19"/>
  <c r="BK48" i="19"/>
  <c r="BL48" i="19"/>
  <c r="BM48" i="19"/>
  <c r="BN48" i="19"/>
  <c r="BO48" i="19"/>
  <c r="BP48" i="19"/>
  <c r="Z32" i="19" s="1"/>
  <c r="AF32" i="19" s="1"/>
  <c r="BQ48" i="19"/>
  <c r="BR48" i="19"/>
  <c r="BS49" i="19"/>
  <c r="BG50" i="19"/>
  <c r="BH50" i="19" s="1"/>
  <c r="BI50" i="19" s="1"/>
  <c r="BJ50" i="19" s="1"/>
  <c r="BK50" i="19" s="1"/>
  <c r="BL50" i="19" s="1"/>
  <c r="BM50" i="19" s="1"/>
  <c r="BN50" i="19" s="1"/>
  <c r="BO50" i="19" s="1"/>
  <c r="BP50" i="19" s="1"/>
  <c r="BQ50" i="19" s="1"/>
  <c r="BR50" i="19" s="1"/>
  <c r="BG51" i="19"/>
  <c r="BH51" i="19"/>
  <c r="BI51" i="19" s="1"/>
  <c r="BJ51" i="19" s="1"/>
  <c r="BK51" i="19" s="1"/>
  <c r="BL51" i="19" s="1"/>
  <c r="BM51" i="19" s="1"/>
  <c r="BN51" i="19" s="1"/>
  <c r="BO51" i="19" s="1"/>
  <c r="BP51" i="19" s="1"/>
  <c r="BG52" i="19"/>
  <c r="BH52" i="19"/>
  <c r="BI52" i="19" s="1"/>
  <c r="BJ52" i="19" s="1"/>
  <c r="BK52" i="19" s="1"/>
  <c r="BL52" i="19" s="1"/>
  <c r="BM52" i="19" s="1"/>
  <c r="BN52" i="19" s="1"/>
  <c r="BO52" i="19" s="1"/>
  <c r="BP52" i="19" s="1"/>
  <c r="AC33" i="19" s="1"/>
  <c r="BS56" i="19"/>
  <c r="BG57" i="19"/>
  <c r="BH57" i="19"/>
  <c r="BS57" i="19" s="1"/>
  <c r="BI57" i="19"/>
  <c r="BJ57" i="19"/>
  <c r="BK57" i="19"/>
  <c r="BL57" i="19"/>
  <c r="BM57" i="19"/>
  <c r="BN57" i="19"/>
  <c r="BO57" i="19"/>
  <c r="BP57" i="19"/>
  <c r="AS32" i="19" s="1"/>
  <c r="BQ57" i="19"/>
  <c r="BR57" i="19"/>
  <c r="BS58" i="19"/>
  <c r="BG59" i="19"/>
  <c r="BH59" i="19" s="1"/>
  <c r="BI59" i="19" s="1"/>
  <c r="BJ59" i="19" s="1"/>
  <c r="BK59" i="19" s="1"/>
  <c r="BL59" i="19" s="1"/>
  <c r="BM59" i="19" s="1"/>
  <c r="BN59" i="19" s="1"/>
  <c r="BO59" i="19" s="1"/>
  <c r="BP59" i="19" s="1"/>
  <c r="BQ59" i="19" s="1"/>
  <c r="BR59" i="19" s="1"/>
  <c r="BG60" i="19"/>
  <c r="BH60" i="19" s="1"/>
  <c r="BI60" i="19" s="1"/>
  <c r="BJ60" i="19" s="1"/>
  <c r="BK60" i="19" s="1"/>
  <c r="BL60" i="19" s="1"/>
  <c r="BM60" i="19" s="1"/>
  <c r="BN60" i="19" s="1"/>
  <c r="BO60" i="19" s="1"/>
  <c r="BP60" i="19" s="1"/>
  <c r="BG61" i="19"/>
  <c r="BH61" i="19" s="1"/>
  <c r="BI61" i="19" s="1"/>
  <c r="BJ61" i="19" s="1"/>
  <c r="BK61" i="19" s="1"/>
  <c r="BL61" i="19" s="1"/>
  <c r="BM61" i="19" s="1"/>
  <c r="BN61" i="19" s="1"/>
  <c r="BO61" i="19" s="1"/>
  <c r="BP61" i="19" s="1"/>
  <c r="AV33" i="19" s="1"/>
  <c r="AV9" i="20"/>
  <c r="AV7" i="20" s="1"/>
  <c r="BG11" i="20"/>
  <c r="BH11" i="20"/>
  <c r="BS11" i="20" s="1"/>
  <c r="BI11" i="20"/>
  <c r="BJ11" i="20"/>
  <c r="BK11" i="20"/>
  <c r="BL11" i="20"/>
  <c r="BM11" i="20"/>
  <c r="BN11" i="20"/>
  <c r="BO11" i="20"/>
  <c r="BP11" i="20"/>
  <c r="BQ11" i="20"/>
  <c r="BR11" i="20"/>
  <c r="AC12" i="20"/>
  <c r="AS12" i="20"/>
  <c r="AV12" i="20"/>
  <c r="AY12" i="20"/>
  <c r="BG13" i="20"/>
  <c r="BH13" i="20"/>
  <c r="BS13" i="20" s="1"/>
  <c r="BI13" i="20"/>
  <c r="BJ13" i="20"/>
  <c r="BK13" i="20"/>
  <c r="BL13" i="20"/>
  <c r="BM13" i="20"/>
  <c r="BN13" i="20"/>
  <c r="BO13" i="20"/>
  <c r="BP13" i="20"/>
  <c r="BQ13" i="20"/>
  <c r="J12" i="20" s="1"/>
  <c r="BG14" i="20"/>
  <c r="BH14" i="20"/>
  <c r="BI14" i="20"/>
  <c r="BJ14" i="20" s="1"/>
  <c r="BK14" i="20" s="1"/>
  <c r="BL14" i="20" s="1"/>
  <c r="BM14" i="20" s="1"/>
  <c r="BN14" i="20" s="1"/>
  <c r="BO14" i="20" s="1"/>
  <c r="BP14" i="20" s="1"/>
  <c r="BQ14" i="20" s="1"/>
  <c r="BR14" i="20" s="1"/>
  <c r="BG16" i="20"/>
  <c r="BH16" i="20"/>
  <c r="BI16" i="20"/>
  <c r="BJ16" i="20" s="1"/>
  <c r="BK16" i="20" s="1"/>
  <c r="BL16" i="20" s="1"/>
  <c r="BM16" i="20" s="1"/>
  <c r="BN16" i="20" s="1"/>
  <c r="BO16" i="20" s="1"/>
  <c r="BP16" i="20" s="1"/>
  <c r="BQ16" i="20" s="1"/>
  <c r="J13" i="20" s="1"/>
  <c r="BS20" i="20"/>
  <c r="BG21" i="20"/>
  <c r="BH21" i="20"/>
  <c r="BH12" i="20" s="1"/>
  <c r="BI21" i="20"/>
  <c r="BI12" i="20" s="1"/>
  <c r="BJ21" i="20"/>
  <c r="BK21" i="20"/>
  <c r="BL21" i="20"/>
  <c r="BL12" i="20" s="1"/>
  <c r="BM21" i="20"/>
  <c r="BM12" i="20" s="1"/>
  <c r="BN21" i="20"/>
  <c r="BO21" i="20"/>
  <c r="BP21" i="20"/>
  <c r="BP12" i="20" s="1"/>
  <c r="BQ21" i="20"/>
  <c r="Z12" i="20" s="1"/>
  <c r="AF12" i="20" s="1"/>
  <c r="BR21" i="20"/>
  <c r="BS22" i="20"/>
  <c r="BG23" i="20"/>
  <c r="BH23" i="20" s="1"/>
  <c r="BI23" i="20" s="1"/>
  <c r="BJ23" i="20" s="1"/>
  <c r="BK23" i="20" s="1"/>
  <c r="BL23" i="20" s="1"/>
  <c r="BM23" i="20" s="1"/>
  <c r="BN23" i="20" s="1"/>
  <c r="BO23" i="20" s="1"/>
  <c r="BP23" i="20" s="1"/>
  <c r="BQ23" i="20" s="1"/>
  <c r="BR23" i="20" s="1"/>
  <c r="BG24" i="20"/>
  <c r="BH24" i="20" s="1"/>
  <c r="BI24" i="20" s="1"/>
  <c r="BJ24" i="20" s="1"/>
  <c r="BK24" i="20" s="1"/>
  <c r="BL24" i="20" s="1"/>
  <c r="BM24" i="20" s="1"/>
  <c r="BN24" i="20" s="1"/>
  <c r="BO24" i="20" s="1"/>
  <c r="BP24" i="20" s="1"/>
  <c r="BQ24" i="20" s="1"/>
  <c r="BG25" i="20"/>
  <c r="BH25" i="20" s="1"/>
  <c r="BI25" i="20" s="1"/>
  <c r="BJ25" i="20" s="1"/>
  <c r="BK25" i="20" s="1"/>
  <c r="BL25" i="20" s="1"/>
  <c r="BM25" i="20" s="1"/>
  <c r="BN25" i="20" s="1"/>
  <c r="BO25" i="20" s="1"/>
  <c r="BP25" i="20" s="1"/>
  <c r="BQ25" i="20" s="1"/>
  <c r="AC13" i="20" s="1"/>
  <c r="BS29" i="20"/>
  <c r="BG30" i="20"/>
  <c r="BG12" i="20" s="1"/>
  <c r="BS31" i="20"/>
  <c r="J32" i="20"/>
  <c r="J29" i="20" s="1"/>
  <c r="J27" i="20" s="1"/>
  <c r="AC32" i="20"/>
  <c r="AV32" i="20"/>
  <c r="BG32" i="20"/>
  <c r="BH32" i="20" s="1"/>
  <c r="BI32" i="20" s="1"/>
  <c r="BJ32" i="20" s="1"/>
  <c r="BK32" i="20" s="1"/>
  <c r="BL32" i="20" s="1"/>
  <c r="BM32" i="20" s="1"/>
  <c r="BN32" i="20" s="1"/>
  <c r="BO32" i="20" s="1"/>
  <c r="BP32" i="20" s="1"/>
  <c r="BQ32" i="20" s="1"/>
  <c r="BR32" i="20" s="1"/>
  <c r="BG34" i="20"/>
  <c r="BH34" i="20"/>
  <c r="BI34" i="20"/>
  <c r="BJ34" i="20"/>
  <c r="BK34" i="20" s="1"/>
  <c r="BL34" i="20" s="1"/>
  <c r="BM34" i="20" s="1"/>
  <c r="BN34" i="20" s="1"/>
  <c r="BO34" i="20" s="1"/>
  <c r="BP34" i="20" s="1"/>
  <c r="BQ34" i="20" s="1"/>
  <c r="AV13" i="20" s="1"/>
  <c r="BS38" i="20"/>
  <c r="BG39" i="20"/>
  <c r="BH39" i="20"/>
  <c r="BS39" i="20" s="1"/>
  <c r="BI39" i="20"/>
  <c r="BJ39" i="20"/>
  <c r="BJ12" i="20" s="1"/>
  <c r="BK39" i="20"/>
  <c r="BL39" i="20"/>
  <c r="BM39" i="20"/>
  <c r="BN39" i="20"/>
  <c r="BN12" i="20" s="1"/>
  <c r="BO39" i="20"/>
  <c r="BP39" i="20"/>
  <c r="BQ39" i="20"/>
  <c r="G32" i="20" s="1"/>
  <c r="M32" i="20" s="1"/>
  <c r="BR39" i="20"/>
  <c r="BR12" i="20" s="1"/>
  <c r="BS40" i="20"/>
  <c r="BG41" i="20"/>
  <c r="BH41" i="20"/>
  <c r="BI41" i="20" s="1"/>
  <c r="BJ41" i="20" s="1"/>
  <c r="BK41" i="20" s="1"/>
  <c r="BL41" i="20" s="1"/>
  <c r="BM41" i="20" s="1"/>
  <c r="BN41" i="20" s="1"/>
  <c r="BO41" i="20" s="1"/>
  <c r="BP41" i="20" s="1"/>
  <c r="BQ41" i="20" s="1"/>
  <c r="BR41" i="20" s="1"/>
  <c r="BG42" i="20"/>
  <c r="BH42" i="20"/>
  <c r="BI42" i="20" s="1"/>
  <c r="BJ42" i="20" s="1"/>
  <c r="BK42" i="20" s="1"/>
  <c r="BL42" i="20" s="1"/>
  <c r="BM42" i="20" s="1"/>
  <c r="BN42" i="20" s="1"/>
  <c r="BO42" i="20" s="1"/>
  <c r="BP42" i="20" s="1"/>
  <c r="BQ42" i="20" s="1"/>
  <c r="BG43" i="20"/>
  <c r="BH43" i="20"/>
  <c r="BI43" i="20" s="1"/>
  <c r="BJ43" i="20" s="1"/>
  <c r="BK43" i="20" s="1"/>
  <c r="BL43" i="20" s="1"/>
  <c r="BM43" i="20" s="1"/>
  <c r="BN43" i="20" s="1"/>
  <c r="BO43" i="20" s="1"/>
  <c r="BP43" i="20" s="1"/>
  <c r="BQ43" i="20" s="1"/>
  <c r="J33" i="20" s="1"/>
  <c r="BS47" i="20"/>
  <c r="BG48" i="20"/>
  <c r="BG51" i="20" s="1"/>
  <c r="BH51" i="20" s="1"/>
  <c r="BI51" i="20" s="1"/>
  <c r="BJ51" i="20" s="1"/>
  <c r="BK51" i="20" s="1"/>
  <c r="BL51" i="20" s="1"/>
  <c r="BM51" i="20" s="1"/>
  <c r="BN51" i="20" s="1"/>
  <c r="BO51" i="20" s="1"/>
  <c r="BP51" i="20" s="1"/>
  <c r="BQ51" i="20" s="1"/>
  <c r="BH48" i="20"/>
  <c r="BS48" i="20" s="1"/>
  <c r="BI48" i="20"/>
  <c r="BJ48" i="20"/>
  <c r="BK48" i="20"/>
  <c r="BK12" i="20" s="1"/>
  <c r="BL48" i="20"/>
  <c r="BM48" i="20"/>
  <c r="BN48" i="20"/>
  <c r="BO48" i="20"/>
  <c r="BO12" i="20" s="1"/>
  <c r="BP48" i="20"/>
  <c r="BQ48" i="20"/>
  <c r="Z32" i="20" s="1"/>
  <c r="AF32" i="20" s="1"/>
  <c r="BR48" i="20"/>
  <c r="BS49" i="20"/>
  <c r="BG50" i="20"/>
  <c r="BH50" i="20"/>
  <c r="BI50" i="20"/>
  <c r="BJ50" i="20"/>
  <c r="BK50" i="20" s="1"/>
  <c r="BL50" i="20" s="1"/>
  <c r="BM50" i="20" s="1"/>
  <c r="BN50" i="20" s="1"/>
  <c r="BO50" i="20" s="1"/>
  <c r="BP50" i="20" s="1"/>
  <c r="BQ50" i="20" s="1"/>
  <c r="BR50" i="20" s="1"/>
  <c r="BG52" i="20"/>
  <c r="BH52" i="20"/>
  <c r="BI52" i="20"/>
  <c r="BJ52" i="20"/>
  <c r="BK52" i="20" s="1"/>
  <c r="BL52" i="20" s="1"/>
  <c r="BM52" i="20" s="1"/>
  <c r="BN52" i="20" s="1"/>
  <c r="BO52" i="20" s="1"/>
  <c r="BP52" i="20" s="1"/>
  <c r="BQ52" i="20" s="1"/>
  <c r="AC33" i="20" s="1"/>
  <c r="BS56" i="20"/>
  <c r="BG57" i="20"/>
  <c r="BH57" i="20"/>
  <c r="BS57" i="20" s="1"/>
  <c r="BI57" i="20"/>
  <c r="BJ57" i="20"/>
  <c r="BK57" i="20"/>
  <c r="BL57" i="20"/>
  <c r="BM57" i="20"/>
  <c r="BN57" i="20"/>
  <c r="BO57" i="20"/>
  <c r="BP57" i="20"/>
  <c r="BQ57" i="20"/>
  <c r="AS32" i="20" s="1"/>
  <c r="AY32" i="20" s="1"/>
  <c r="BR57" i="20"/>
  <c r="BS58" i="20"/>
  <c r="BG59" i="20"/>
  <c r="BH59" i="20"/>
  <c r="BI59" i="20" s="1"/>
  <c r="BJ59" i="20" s="1"/>
  <c r="BK59" i="20" s="1"/>
  <c r="BL59" i="20" s="1"/>
  <c r="BM59" i="20" s="1"/>
  <c r="BN59" i="20" s="1"/>
  <c r="BO59" i="20" s="1"/>
  <c r="BP59" i="20" s="1"/>
  <c r="BQ59" i="20" s="1"/>
  <c r="BR59" i="20" s="1"/>
  <c r="BG60" i="20"/>
  <c r="BH60" i="20"/>
  <c r="BI60" i="20" s="1"/>
  <c r="BJ60" i="20" s="1"/>
  <c r="BK60" i="20" s="1"/>
  <c r="BL60" i="20" s="1"/>
  <c r="BM60" i="20" s="1"/>
  <c r="BN60" i="20" s="1"/>
  <c r="BO60" i="20" s="1"/>
  <c r="BP60" i="20" s="1"/>
  <c r="BQ60" i="20" s="1"/>
  <c r="BG61" i="20"/>
  <c r="BH61" i="20"/>
  <c r="BI61" i="20" s="1"/>
  <c r="BJ61" i="20" s="1"/>
  <c r="BK61" i="20" s="1"/>
  <c r="BL61" i="20" s="1"/>
  <c r="BM61" i="20" s="1"/>
  <c r="BN61" i="20" s="1"/>
  <c r="BO61" i="20" s="1"/>
  <c r="BP61" i="20" s="1"/>
  <c r="BQ61" i="20" s="1"/>
  <c r="AV33" i="20" s="1"/>
  <c r="AV9" i="21"/>
  <c r="AV7" i="21" s="1"/>
  <c r="BG11" i="21"/>
  <c r="BH11" i="21"/>
  <c r="BS11" i="21" s="1"/>
  <c r="BI11" i="21"/>
  <c r="BJ11" i="21"/>
  <c r="BK11" i="21"/>
  <c r="BL11" i="21"/>
  <c r="BM11" i="21"/>
  <c r="BN11" i="21"/>
  <c r="BO11" i="21"/>
  <c r="BP11" i="21"/>
  <c r="BQ11" i="21"/>
  <c r="BR11" i="21"/>
  <c r="J12" i="21"/>
  <c r="AC12" i="21"/>
  <c r="AS12" i="21"/>
  <c r="AV12" i="21"/>
  <c r="AY12" i="21"/>
  <c r="BG13" i="21"/>
  <c r="BH13" i="21"/>
  <c r="BI13" i="21"/>
  <c r="BJ13" i="21"/>
  <c r="BK13" i="21"/>
  <c r="BL13" i="21"/>
  <c r="BM13" i="21"/>
  <c r="BN13" i="21"/>
  <c r="BO13" i="21"/>
  <c r="BP13" i="21"/>
  <c r="BQ13" i="21"/>
  <c r="BR13" i="21"/>
  <c r="BG14" i="21"/>
  <c r="BH14" i="21"/>
  <c r="BI14" i="21" s="1"/>
  <c r="BJ14" i="21" s="1"/>
  <c r="BK14" i="21" s="1"/>
  <c r="BL14" i="21"/>
  <c r="BM14" i="21" s="1"/>
  <c r="BN14" i="21" s="1"/>
  <c r="BO14" i="21" s="1"/>
  <c r="BP14" i="21"/>
  <c r="BQ14" i="21" s="1"/>
  <c r="BR14" i="21" s="1"/>
  <c r="BG16" i="21"/>
  <c r="BH16" i="21"/>
  <c r="BI16" i="21" s="1"/>
  <c r="BJ16" i="21" s="1"/>
  <c r="BK16" i="21" s="1"/>
  <c r="BL16" i="21" s="1"/>
  <c r="BM16" i="21" s="1"/>
  <c r="BN16" i="21" s="1"/>
  <c r="BO16" i="21" s="1"/>
  <c r="BP16" i="21" s="1"/>
  <c r="BQ16" i="21" s="1"/>
  <c r="BR16" i="21" s="1"/>
  <c r="J13" i="21" s="1"/>
  <c r="BS20" i="21"/>
  <c r="BG21" i="21"/>
  <c r="BH21" i="21"/>
  <c r="BI21" i="21"/>
  <c r="BJ21" i="21"/>
  <c r="BK21" i="21"/>
  <c r="BK12" i="21" s="1"/>
  <c r="BL21" i="21"/>
  <c r="BM21" i="21"/>
  <c r="BN21" i="21"/>
  <c r="BO21" i="21"/>
  <c r="BO12" i="21" s="1"/>
  <c r="BP21" i="21"/>
  <c r="BQ21" i="21"/>
  <c r="BR21" i="21"/>
  <c r="BS21" i="21"/>
  <c r="BS22" i="21"/>
  <c r="BG23" i="21"/>
  <c r="BH23" i="21"/>
  <c r="BI23" i="21"/>
  <c r="BJ23" i="21" s="1"/>
  <c r="BK23" i="21" s="1"/>
  <c r="BL23" i="21" s="1"/>
  <c r="BM23" i="21" s="1"/>
  <c r="BN23" i="21" s="1"/>
  <c r="BO23" i="21" s="1"/>
  <c r="BP23" i="21" s="1"/>
  <c r="BQ23" i="21" s="1"/>
  <c r="BR23" i="21" s="1"/>
  <c r="BG25" i="21"/>
  <c r="BH25" i="21"/>
  <c r="BI25" i="21"/>
  <c r="BJ25" i="21" s="1"/>
  <c r="BK25" i="21" s="1"/>
  <c r="BL25" i="21" s="1"/>
  <c r="BM25" i="21" s="1"/>
  <c r="BN25" i="21" s="1"/>
  <c r="BO25" i="21" s="1"/>
  <c r="BP25" i="21" s="1"/>
  <c r="BQ25" i="21" s="1"/>
  <c r="BR25" i="21" s="1"/>
  <c r="AC13" i="21" s="1"/>
  <c r="BS29" i="21"/>
  <c r="BG30" i="21"/>
  <c r="BS30" i="21" s="1"/>
  <c r="BS31" i="21"/>
  <c r="J32" i="21"/>
  <c r="AC32" i="21"/>
  <c r="AS32" i="21"/>
  <c r="AY32" i="21" s="1"/>
  <c r="AV32" i="21"/>
  <c r="BG32" i="21"/>
  <c r="BH32" i="21"/>
  <c r="BI32" i="21" s="1"/>
  <c r="BJ32" i="21" s="1"/>
  <c r="BK32" i="21"/>
  <c r="BL32" i="21"/>
  <c r="BM32" i="21" s="1"/>
  <c r="BN32" i="21" s="1"/>
  <c r="BO32" i="21" s="1"/>
  <c r="BP32" i="21" s="1"/>
  <c r="BQ32" i="21" s="1"/>
  <c r="BR32" i="21" s="1"/>
  <c r="BG33" i="21"/>
  <c r="BH33" i="21" s="1"/>
  <c r="BI33" i="21" s="1"/>
  <c r="BJ33" i="21" s="1"/>
  <c r="BK33" i="21" s="1"/>
  <c r="BL33" i="21" s="1"/>
  <c r="BM33" i="21" s="1"/>
  <c r="BN33" i="21" s="1"/>
  <c r="BO33" i="21" s="1"/>
  <c r="BP33" i="21" s="1"/>
  <c r="BQ33" i="21" s="1"/>
  <c r="BR33" i="21" s="1"/>
  <c r="AS13" i="21" s="1"/>
  <c r="AY13" i="21" s="1"/>
  <c r="BG34" i="21"/>
  <c r="BH34" i="21" s="1"/>
  <c r="BI34" i="21" s="1"/>
  <c r="BJ34" i="21"/>
  <c r="BK34" i="21"/>
  <c r="BL34" i="21" s="1"/>
  <c r="BM34" i="21" s="1"/>
  <c r="BN34" i="21" s="1"/>
  <c r="BO34" i="21" s="1"/>
  <c r="BP34" i="21" s="1"/>
  <c r="BQ34" i="21" s="1"/>
  <c r="BR34" i="21" s="1"/>
  <c r="AV13" i="21" s="1"/>
  <c r="BS38" i="21"/>
  <c r="BG39" i="21"/>
  <c r="BH39" i="21"/>
  <c r="BI39" i="21"/>
  <c r="BJ39" i="21"/>
  <c r="BK39" i="21"/>
  <c r="BL39" i="21"/>
  <c r="BM39" i="21"/>
  <c r="BN39" i="21"/>
  <c r="BO39" i="21"/>
  <c r="BP39" i="21"/>
  <c r="BQ39" i="21"/>
  <c r="BR39" i="21"/>
  <c r="G32" i="21" s="1"/>
  <c r="J29" i="21" s="1"/>
  <c r="J27" i="21" s="1"/>
  <c r="BS40" i="21"/>
  <c r="BG41" i="21"/>
  <c r="BH41" i="21"/>
  <c r="BI41" i="21" s="1"/>
  <c r="BJ41" i="21" s="1"/>
  <c r="BK41" i="21"/>
  <c r="BL41" i="21" s="1"/>
  <c r="BM41" i="21" s="1"/>
  <c r="BN41" i="21" s="1"/>
  <c r="BO41" i="21" s="1"/>
  <c r="BP41" i="21" s="1"/>
  <c r="BQ41" i="21" s="1"/>
  <c r="BR41" i="21" s="1"/>
  <c r="BG42" i="21"/>
  <c r="BH42" i="21" s="1"/>
  <c r="BI42" i="21" s="1"/>
  <c r="BJ42" i="21" s="1"/>
  <c r="BK42" i="21" s="1"/>
  <c r="BL42" i="21" s="1"/>
  <c r="BM42" i="21" s="1"/>
  <c r="BN42" i="21" s="1"/>
  <c r="BO42" i="21" s="1"/>
  <c r="BP42" i="21" s="1"/>
  <c r="BQ42" i="21" s="1"/>
  <c r="BR42" i="21" s="1"/>
  <c r="G33" i="21" s="1"/>
  <c r="BG43" i="21"/>
  <c r="BH43" i="21"/>
  <c r="BI43" i="21" s="1"/>
  <c r="BJ43" i="21" s="1"/>
  <c r="BK43" i="21"/>
  <c r="BL43" i="21" s="1"/>
  <c r="BM43" i="21" s="1"/>
  <c r="BN43" i="21" s="1"/>
  <c r="BO43" i="21" s="1"/>
  <c r="BP43" i="21" s="1"/>
  <c r="BQ43" i="21" s="1"/>
  <c r="BR43" i="21" s="1"/>
  <c r="J33" i="21" s="1"/>
  <c r="M29" i="21" s="1"/>
  <c r="M27" i="21" s="1"/>
  <c r="BS47" i="21"/>
  <c r="BG48" i="21"/>
  <c r="BH48" i="21"/>
  <c r="BI48" i="21"/>
  <c r="BS48" i="21" s="1"/>
  <c r="BJ48" i="21"/>
  <c r="BK48" i="21"/>
  <c r="BL48" i="21"/>
  <c r="BM48" i="21"/>
  <c r="BN48" i="21"/>
  <c r="BO48" i="21"/>
  <c r="BP48" i="21"/>
  <c r="BQ48" i="21"/>
  <c r="BR48" i="21"/>
  <c r="Z32" i="21" s="1"/>
  <c r="AF32" i="21" s="1"/>
  <c r="BS49" i="21"/>
  <c r="BG50" i="21"/>
  <c r="BH50" i="21"/>
  <c r="BI50" i="21" s="1"/>
  <c r="BJ50" i="21" s="1"/>
  <c r="BK50" i="21" s="1"/>
  <c r="BL50" i="21" s="1"/>
  <c r="BM50" i="21" s="1"/>
  <c r="BN50" i="21" s="1"/>
  <c r="BO50" i="21" s="1"/>
  <c r="BP50" i="21" s="1"/>
  <c r="BQ50" i="21" s="1"/>
  <c r="BR50" i="21" s="1"/>
  <c r="BG51" i="21"/>
  <c r="BH51" i="21" s="1"/>
  <c r="BI51" i="21" s="1"/>
  <c r="BJ51" i="21" s="1"/>
  <c r="BK51" i="21" s="1"/>
  <c r="BL51" i="21" s="1"/>
  <c r="BM51" i="21" s="1"/>
  <c r="BN51" i="21" s="1"/>
  <c r="BO51" i="21" s="1"/>
  <c r="BP51" i="21" s="1"/>
  <c r="BQ51" i="21" s="1"/>
  <c r="BR51" i="21" s="1"/>
  <c r="Z33" i="21" s="1"/>
  <c r="BG52" i="21"/>
  <c r="BH52" i="21"/>
  <c r="BI52" i="21"/>
  <c r="BJ52" i="21" s="1"/>
  <c r="BK52" i="21"/>
  <c r="BL52" i="21" s="1"/>
  <c r="BM52" i="21" s="1"/>
  <c r="BN52" i="21" s="1"/>
  <c r="BO52" i="21" s="1"/>
  <c r="BP52" i="21" s="1"/>
  <c r="BQ52" i="21" s="1"/>
  <c r="BR52" i="21" s="1"/>
  <c r="AC33" i="21" s="1"/>
  <c r="AF29" i="21" s="1"/>
  <c r="AF27" i="21" s="1"/>
  <c r="BS56" i="21"/>
  <c r="BG57" i="21"/>
  <c r="BH57" i="21"/>
  <c r="BS57" i="21" s="1"/>
  <c r="BI57" i="21"/>
  <c r="BJ57" i="21"/>
  <c r="BK57" i="21"/>
  <c r="BL57" i="21"/>
  <c r="BM57" i="21"/>
  <c r="BN57" i="21"/>
  <c r="BO57" i="21"/>
  <c r="BP57" i="21"/>
  <c r="BQ57" i="21"/>
  <c r="BR57" i="21"/>
  <c r="BS58" i="21"/>
  <c r="BG59" i="21"/>
  <c r="BH59" i="21"/>
  <c r="BI59" i="21"/>
  <c r="BJ59" i="21"/>
  <c r="BK59" i="21" s="1"/>
  <c r="BL59" i="21" s="1"/>
  <c r="BM59" i="21" s="1"/>
  <c r="BN59" i="21" s="1"/>
  <c r="BO59" i="21" s="1"/>
  <c r="BP59" i="21" s="1"/>
  <c r="BQ59" i="21" s="1"/>
  <c r="BR59" i="21" s="1"/>
  <c r="BG60" i="21"/>
  <c r="BH60" i="21"/>
  <c r="BI60" i="21" s="1"/>
  <c r="BJ60" i="21" s="1"/>
  <c r="BK60" i="21" s="1"/>
  <c r="BL60" i="21" s="1"/>
  <c r="BM60" i="21" s="1"/>
  <c r="BN60" i="21" s="1"/>
  <c r="BO60" i="21" s="1"/>
  <c r="BP60" i="21" s="1"/>
  <c r="BQ60" i="21" s="1"/>
  <c r="BR60" i="21" s="1"/>
  <c r="AS33" i="21" s="1"/>
  <c r="AY33" i="21" s="1"/>
  <c r="BG61" i="21"/>
  <c r="BH61" i="21"/>
  <c r="BI61" i="21" s="1"/>
  <c r="BJ61" i="21" s="1"/>
  <c r="BK61" i="21" s="1"/>
  <c r="BL61" i="21" s="1"/>
  <c r="BM61" i="21" s="1"/>
  <c r="BN61" i="21" s="1"/>
  <c r="BO61" i="21" s="1"/>
  <c r="BP61" i="21" s="1"/>
  <c r="BQ61" i="21" s="1"/>
  <c r="BR61" i="21" s="1"/>
  <c r="AV33" i="21" s="1"/>
  <c r="AY29" i="21" l="1"/>
  <c r="AY27" i="21" s="1"/>
  <c r="AY9" i="21"/>
  <c r="AY7" i="21" s="1"/>
  <c r="AF33" i="21"/>
  <c r="M33" i="21"/>
  <c r="BN12" i="21"/>
  <c r="AV29" i="21"/>
  <c r="AV27" i="21" s="1"/>
  <c r="BM12" i="21"/>
  <c r="AC29" i="21"/>
  <c r="AC27" i="21" s="1"/>
  <c r="BP12" i="21"/>
  <c r="BL12" i="21"/>
  <c r="BH12" i="21"/>
  <c r="BS13" i="21"/>
  <c r="AV29" i="20"/>
  <c r="AV27" i="20" s="1"/>
  <c r="BG15" i="20"/>
  <c r="BH15" i="20" s="1"/>
  <c r="BI15" i="20" s="1"/>
  <c r="BJ15" i="20" s="1"/>
  <c r="BK15" i="20" s="1"/>
  <c r="BL15" i="20" s="1"/>
  <c r="BM15" i="20" s="1"/>
  <c r="BN15" i="20" s="1"/>
  <c r="BO15" i="20" s="1"/>
  <c r="BP15" i="20" s="1"/>
  <c r="Z33" i="19"/>
  <c r="AF33" i="19" s="1"/>
  <c r="BQ51" i="19"/>
  <c r="BR51" i="19" s="1"/>
  <c r="Z33" i="20"/>
  <c r="AF33" i="20" s="1"/>
  <c r="BR51" i="20"/>
  <c r="G33" i="20"/>
  <c r="M33" i="20" s="1"/>
  <c r="BR42" i="20"/>
  <c r="AC29" i="20"/>
  <c r="AC27" i="20" s="1"/>
  <c r="AY9" i="19"/>
  <c r="AY7" i="19" s="1"/>
  <c r="AS33" i="19"/>
  <c r="AY33" i="19" s="1"/>
  <c r="BQ60" i="19"/>
  <c r="BR60" i="19" s="1"/>
  <c r="AS13" i="19"/>
  <c r="AY13" i="19" s="1"/>
  <c r="BQ33" i="19"/>
  <c r="BR33" i="19" s="1"/>
  <c r="M32" i="21"/>
  <c r="BG12" i="21"/>
  <c r="BG24" i="21"/>
  <c r="BH24" i="21" s="1"/>
  <c r="BI24" i="21" s="1"/>
  <c r="BJ24" i="21" s="1"/>
  <c r="BK24" i="21" s="1"/>
  <c r="BL24" i="21" s="1"/>
  <c r="BM24" i="21" s="1"/>
  <c r="BN24" i="21" s="1"/>
  <c r="BO24" i="21" s="1"/>
  <c r="BP24" i="21" s="1"/>
  <c r="BQ24" i="21" s="1"/>
  <c r="BR24" i="21" s="1"/>
  <c r="Z13" i="21" s="1"/>
  <c r="AF13" i="21" s="1"/>
  <c r="BR12" i="21"/>
  <c r="G12" i="21" s="1"/>
  <c r="M12" i="21" s="1"/>
  <c r="BJ12" i="21"/>
  <c r="BS39" i="21"/>
  <c r="BQ12" i="21"/>
  <c r="BI12" i="21"/>
  <c r="AS33" i="20"/>
  <c r="AY33" i="20" s="1"/>
  <c r="BR60" i="20"/>
  <c r="M29" i="20"/>
  <c r="M27" i="20" s="1"/>
  <c r="BR24" i="20"/>
  <c r="Z13" i="20"/>
  <c r="AF13" i="20" s="1"/>
  <c r="AC9" i="20"/>
  <c r="AC7" i="20" s="1"/>
  <c r="G33" i="19"/>
  <c r="M33" i="19" s="1"/>
  <c r="BQ42" i="19"/>
  <c r="BR42" i="19" s="1"/>
  <c r="Z12" i="21"/>
  <c r="AF12" i="21" s="1"/>
  <c r="BS21" i="20"/>
  <c r="BQ12" i="20"/>
  <c r="G12" i="20" s="1"/>
  <c r="M12" i="20" s="1"/>
  <c r="AC29" i="19"/>
  <c r="AC27" i="19" s="1"/>
  <c r="BQ12" i="19"/>
  <c r="BM12" i="19"/>
  <c r="BI12" i="19"/>
  <c r="AS33" i="18"/>
  <c r="AY33" i="18" s="1"/>
  <c r="BP60" i="18"/>
  <c r="BQ60" i="18" s="1"/>
  <c r="BR60" i="18" s="1"/>
  <c r="M29" i="18"/>
  <c r="M27" i="18" s="1"/>
  <c r="BP42" i="18"/>
  <c r="BQ42" i="18" s="1"/>
  <c r="BR42" i="18" s="1"/>
  <c r="G33" i="18"/>
  <c r="M33" i="18" s="1"/>
  <c r="BO42" i="17"/>
  <c r="BP42" i="17" s="1"/>
  <c r="BQ42" i="17" s="1"/>
  <c r="BR42" i="17" s="1"/>
  <c r="G33" i="17"/>
  <c r="M33" i="17" s="1"/>
  <c r="Z33" i="16"/>
  <c r="AF33" i="16" s="1"/>
  <c r="BN51" i="16"/>
  <c r="BO51" i="16" s="1"/>
  <c r="BP51" i="16" s="1"/>
  <c r="BQ51" i="16" s="1"/>
  <c r="BR51" i="16" s="1"/>
  <c r="BG33" i="20"/>
  <c r="BH33" i="20" s="1"/>
  <c r="BI33" i="20" s="1"/>
  <c r="BJ33" i="20" s="1"/>
  <c r="BK33" i="20" s="1"/>
  <c r="BL33" i="20" s="1"/>
  <c r="BM33" i="20" s="1"/>
  <c r="BN33" i="20" s="1"/>
  <c r="BO33" i="20" s="1"/>
  <c r="BP33" i="20" s="1"/>
  <c r="BQ33" i="20" s="1"/>
  <c r="BS30" i="20"/>
  <c r="BS48" i="19"/>
  <c r="BS39" i="19"/>
  <c r="BL12" i="19"/>
  <c r="BH12" i="19"/>
  <c r="AV29" i="18"/>
  <c r="AV27" i="18" s="1"/>
  <c r="J9" i="18"/>
  <c r="J7" i="18" s="1"/>
  <c r="Z33" i="17"/>
  <c r="AF33" i="17" s="1"/>
  <c r="BO51" i="17"/>
  <c r="BP51" i="17" s="1"/>
  <c r="BQ51" i="17" s="1"/>
  <c r="BR51" i="17" s="1"/>
  <c r="AC29" i="17"/>
  <c r="AC27" i="17" s="1"/>
  <c r="AS13" i="16"/>
  <c r="AY13" i="16" s="1"/>
  <c r="BN33" i="16"/>
  <c r="BO33" i="16" s="1"/>
  <c r="BP33" i="16" s="1"/>
  <c r="BQ33" i="16" s="1"/>
  <c r="BR33" i="16" s="1"/>
  <c r="Z13" i="19"/>
  <c r="AF13" i="19" s="1"/>
  <c r="BQ24" i="19"/>
  <c r="BR24" i="19" s="1"/>
  <c r="AF29" i="18"/>
  <c r="AF27" i="18" s="1"/>
  <c r="BP51" i="18"/>
  <c r="BQ51" i="18" s="1"/>
  <c r="BR51" i="18" s="1"/>
  <c r="Z33" i="18"/>
  <c r="AF33" i="18" s="1"/>
  <c r="AC29" i="18"/>
  <c r="AC27" i="18" s="1"/>
  <c r="BS12" i="18"/>
  <c r="BG15" i="18"/>
  <c r="BH15" i="18" s="1"/>
  <c r="BI15" i="18" s="1"/>
  <c r="BJ15" i="18" s="1"/>
  <c r="BK15" i="18" s="1"/>
  <c r="BL15" i="18" s="1"/>
  <c r="BM15" i="18" s="1"/>
  <c r="BN15" i="18" s="1"/>
  <c r="BO15" i="18" s="1"/>
  <c r="M29" i="17"/>
  <c r="M27" i="17" s="1"/>
  <c r="AV29" i="19"/>
  <c r="AV27" i="19" s="1"/>
  <c r="AF9" i="19"/>
  <c r="AF7" i="19" s="1"/>
  <c r="BR12" i="19"/>
  <c r="BN12" i="19"/>
  <c r="BJ12" i="19"/>
  <c r="AC9" i="19"/>
  <c r="AC7" i="19" s="1"/>
  <c r="BO60" i="17"/>
  <c r="BP60" i="17" s="1"/>
  <c r="BQ60" i="17" s="1"/>
  <c r="BR60" i="17" s="1"/>
  <c r="AS33" i="17"/>
  <c r="AY33" i="17" s="1"/>
  <c r="AF29" i="17"/>
  <c r="AF27" i="17" s="1"/>
  <c r="AY9" i="16"/>
  <c r="AY7" i="16" s="1"/>
  <c r="BP12" i="19"/>
  <c r="G12" i="19" s="1"/>
  <c r="M12" i="19" s="1"/>
  <c r="BG33" i="18"/>
  <c r="BH33" i="18" s="1"/>
  <c r="BI33" i="18" s="1"/>
  <c r="BJ33" i="18" s="1"/>
  <c r="BK33" i="18" s="1"/>
  <c r="BL33" i="18" s="1"/>
  <c r="BM33" i="18" s="1"/>
  <c r="BN33" i="18" s="1"/>
  <c r="BO33" i="18" s="1"/>
  <c r="BS13" i="18"/>
  <c r="AY12" i="18"/>
  <c r="BS48" i="17"/>
  <c r="M32" i="17"/>
  <c r="BS21" i="17"/>
  <c r="AY12" i="17"/>
  <c r="BH60" i="16"/>
  <c r="BI60" i="16" s="1"/>
  <c r="BJ60" i="16" s="1"/>
  <c r="BK60" i="16" s="1"/>
  <c r="BL60" i="16" s="1"/>
  <c r="BM60" i="16" s="1"/>
  <c r="BH42" i="16"/>
  <c r="BI42" i="16" s="1"/>
  <c r="BJ42" i="16" s="1"/>
  <c r="BK42" i="16" s="1"/>
  <c r="BL42" i="16" s="1"/>
  <c r="BM42" i="16" s="1"/>
  <c r="J29" i="16"/>
  <c r="J27" i="16" s="1"/>
  <c r="Z12" i="16"/>
  <c r="AF12" i="16" s="1"/>
  <c r="BM12" i="16"/>
  <c r="G12" i="16" s="1"/>
  <c r="M12" i="16" s="1"/>
  <c r="BS13" i="16"/>
  <c r="BI16" i="16"/>
  <c r="BJ16" i="16" s="1"/>
  <c r="BK16" i="16" s="1"/>
  <c r="BL16" i="16" s="1"/>
  <c r="BM16" i="16" s="1"/>
  <c r="J13" i="16" s="1"/>
  <c r="BS48" i="15"/>
  <c r="AF12" i="15"/>
  <c r="AC9" i="15"/>
  <c r="AC7" i="15" s="1"/>
  <c r="Z33" i="14"/>
  <c r="AF33" i="14" s="1"/>
  <c r="BL51" i="14"/>
  <c r="BM51" i="14" s="1"/>
  <c r="BN51" i="14" s="1"/>
  <c r="BO51" i="14" s="1"/>
  <c r="BP51" i="14" s="1"/>
  <c r="BQ51" i="14" s="1"/>
  <c r="BR51" i="14" s="1"/>
  <c r="BG12" i="19"/>
  <c r="AV9" i="19"/>
  <c r="AV7" i="19" s="1"/>
  <c r="Z12" i="18"/>
  <c r="BO12" i="17"/>
  <c r="BK12" i="17"/>
  <c r="BG12" i="17"/>
  <c r="BN24" i="16"/>
  <c r="BO24" i="16" s="1"/>
  <c r="BP24" i="16" s="1"/>
  <c r="BQ24" i="16" s="1"/>
  <c r="BR24" i="16" s="1"/>
  <c r="Z13" i="16"/>
  <c r="AF13" i="16" s="1"/>
  <c r="BL60" i="14"/>
  <c r="BM60" i="14" s="1"/>
  <c r="BN60" i="14" s="1"/>
  <c r="BO60" i="14" s="1"/>
  <c r="BP60" i="14" s="1"/>
  <c r="BQ60" i="14" s="1"/>
  <c r="BR60" i="14" s="1"/>
  <c r="AS33" i="14"/>
  <c r="AY33" i="14" s="1"/>
  <c r="BS30" i="17"/>
  <c r="BG33" i="17"/>
  <c r="BH33" i="17" s="1"/>
  <c r="BI33" i="17" s="1"/>
  <c r="BJ33" i="17" s="1"/>
  <c r="BK33" i="17" s="1"/>
  <c r="BL33" i="17" s="1"/>
  <c r="BM33" i="17" s="1"/>
  <c r="BN33" i="17" s="1"/>
  <c r="BH24" i="17"/>
  <c r="BI24" i="17" s="1"/>
  <c r="BJ24" i="17" s="1"/>
  <c r="BK24" i="17" s="1"/>
  <c r="BL24" i="17" s="1"/>
  <c r="BM24" i="17" s="1"/>
  <c r="BN24" i="17" s="1"/>
  <c r="BR12" i="17"/>
  <c r="BN12" i="17"/>
  <c r="G12" i="17" s="1"/>
  <c r="M12" i="17" s="1"/>
  <c r="BJ12" i="17"/>
  <c r="BH12" i="17"/>
  <c r="AC9" i="17"/>
  <c r="AC7" i="17" s="1"/>
  <c r="M33" i="14"/>
  <c r="AS13" i="14"/>
  <c r="AY13" i="14" s="1"/>
  <c r="BL33" i="14"/>
  <c r="BM33" i="14" s="1"/>
  <c r="BN33" i="14" s="1"/>
  <c r="BO33" i="14" s="1"/>
  <c r="BP33" i="14" s="1"/>
  <c r="BQ33" i="14" s="1"/>
  <c r="BR33" i="14" s="1"/>
  <c r="BG24" i="18"/>
  <c r="BH24" i="18" s="1"/>
  <c r="BI24" i="18" s="1"/>
  <c r="BJ24" i="18" s="1"/>
  <c r="BK24" i="18" s="1"/>
  <c r="BL24" i="18" s="1"/>
  <c r="BM24" i="18" s="1"/>
  <c r="BN24" i="18" s="1"/>
  <c r="BO24" i="18" s="1"/>
  <c r="AV29" i="17"/>
  <c r="AV27" i="17" s="1"/>
  <c r="BS57" i="16"/>
  <c r="BP12" i="16"/>
  <c r="BL12" i="16"/>
  <c r="BH12" i="16"/>
  <c r="BS12" i="16" s="1"/>
  <c r="BS39" i="16"/>
  <c r="BH15" i="16"/>
  <c r="BI15" i="16" s="1"/>
  <c r="AF9" i="16"/>
  <c r="AF7" i="16" s="1"/>
  <c r="AY12" i="16"/>
  <c r="AV9" i="16"/>
  <c r="AV7" i="16" s="1"/>
  <c r="AS33" i="15"/>
  <c r="AY33" i="15" s="1"/>
  <c r="BM60" i="15"/>
  <c r="BN60" i="15" s="1"/>
  <c r="BO60" i="15" s="1"/>
  <c r="BP60" i="15" s="1"/>
  <c r="BQ60" i="15" s="1"/>
  <c r="BR60" i="15" s="1"/>
  <c r="Z33" i="15"/>
  <c r="AF33" i="15" s="1"/>
  <c r="BM51" i="15"/>
  <c r="BN51" i="15" s="1"/>
  <c r="BO51" i="15" s="1"/>
  <c r="BP51" i="15" s="1"/>
  <c r="BQ51" i="15" s="1"/>
  <c r="BR51" i="15" s="1"/>
  <c r="M33" i="15"/>
  <c r="AF29" i="14"/>
  <c r="AF27" i="14" s="1"/>
  <c r="AS13" i="15"/>
  <c r="AY13" i="15" s="1"/>
  <c r="BM33" i="15"/>
  <c r="BN33" i="15" s="1"/>
  <c r="BO33" i="15" s="1"/>
  <c r="BP33" i="15" s="1"/>
  <c r="BQ33" i="15" s="1"/>
  <c r="BR33" i="15" s="1"/>
  <c r="BS21" i="15"/>
  <c r="BS13" i="15"/>
  <c r="AY29" i="14"/>
  <c r="AY27" i="14" s="1"/>
  <c r="AV29" i="14"/>
  <c r="AV27" i="14" s="1"/>
  <c r="AY32" i="14"/>
  <c r="BK12" i="14"/>
  <c r="G12" i="14" s="1"/>
  <c r="M12" i="14" s="1"/>
  <c r="Z12" i="14"/>
  <c r="AF12" i="14" s="1"/>
  <c r="BG12" i="14"/>
  <c r="BG24" i="14"/>
  <c r="BH24" i="14" s="1"/>
  <c r="BI24" i="14" s="1"/>
  <c r="BJ24" i="14" s="1"/>
  <c r="BK24" i="14" s="1"/>
  <c r="AC29" i="16"/>
  <c r="AC27" i="16" s="1"/>
  <c r="BS21" i="16"/>
  <c r="BO12" i="15"/>
  <c r="BK12" i="15"/>
  <c r="BG12" i="15"/>
  <c r="BL12" i="15"/>
  <c r="G12" i="15" s="1"/>
  <c r="M12" i="15" s="1"/>
  <c r="AY12" i="15"/>
  <c r="BN12" i="14"/>
  <c r="BJ12" i="14"/>
  <c r="BS11" i="14"/>
  <c r="AY9" i="13"/>
  <c r="AY7" i="13" s="1"/>
  <c r="BG24" i="13"/>
  <c r="BH24" i="13" s="1"/>
  <c r="BI24" i="13" s="1"/>
  <c r="BJ24" i="13" s="1"/>
  <c r="BG12" i="13"/>
  <c r="Z32" i="10"/>
  <c r="AF32" i="10" s="1"/>
  <c r="BS48" i="10"/>
  <c r="AC9" i="16"/>
  <c r="AC7" i="16" s="1"/>
  <c r="BS57" i="15"/>
  <c r="BH24" i="15"/>
  <c r="BI24" i="15" s="1"/>
  <c r="BJ24" i="15" s="1"/>
  <c r="BK24" i="15" s="1"/>
  <c r="BL24" i="15" s="1"/>
  <c r="BR12" i="15"/>
  <c r="BN12" i="15"/>
  <c r="BJ12" i="15"/>
  <c r="BG16" i="15"/>
  <c r="BH16" i="15" s="1"/>
  <c r="BI16" i="15" s="1"/>
  <c r="BJ16" i="15" s="1"/>
  <c r="BK16" i="15" s="1"/>
  <c r="BL16" i="15" s="1"/>
  <c r="J13" i="15" s="1"/>
  <c r="BS57" i="14"/>
  <c r="BH14" i="14"/>
  <c r="BI14" i="14" s="1"/>
  <c r="BJ14" i="14" s="1"/>
  <c r="BK14" i="14" s="1"/>
  <c r="BL14" i="14" s="1"/>
  <c r="BM14" i="14" s="1"/>
  <c r="BN14" i="14" s="1"/>
  <c r="BO14" i="14" s="1"/>
  <c r="BP14" i="14" s="1"/>
  <c r="BQ14" i="14" s="1"/>
  <c r="BR14" i="14" s="1"/>
  <c r="BR12" i="16"/>
  <c r="BN12" i="16"/>
  <c r="BJ12" i="16"/>
  <c r="BS11" i="16"/>
  <c r="J9" i="15"/>
  <c r="J7" i="15" s="1"/>
  <c r="BH12" i="15"/>
  <c r="BS48" i="14"/>
  <c r="BL42" i="14"/>
  <c r="BM42" i="14" s="1"/>
  <c r="BN42" i="14" s="1"/>
  <c r="BO42" i="14" s="1"/>
  <c r="BP42" i="14" s="1"/>
  <c r="BQ42" i="14" s="1"/>
  <c r="BR42" i="14" s="1"/>
  <c r="BQ12" i="14"/>
  <c r="BI12" i="14"/>
  <c r="J29" i="14"/>
  <c r="J27" i="14" s="1"/>
  <c r="J9" i="14"/>
  <c r="J7" i="14" s="1"/>
  <c r="BG16" i="14"/>
  <c r="BH16" i="14" s="1"/>
  <c r="BI16" i="14" s="1"/>
  <c r="BJ16" i="14" s="1"/>
  <c r="BK16" i="14" s="1"/>
  <c r="J13" i="14" s="1"/>
  <c r="BS13" i="14"/>
  <c r="AV9" i="14"/>
  <c r="AV7" i="14" s="1"/>
  <c r="AY12" i="14"/>
  <c r="Z33" i="12"/>
  <c r="AF33" i="12" s="1"/>
  <c r="BJ51" i="12"/>
  <c r="BK51" i="12" s="1"/>
  <c r="BL51" i="12" s="1"/>
  <c r="BM51" i="12" s="1"/>
  <c r="BN51" i="12" s="1"/>
  <c r="BO51" i="12" s="1"/>
  <c r="BP51" i="12" s="1"/>
  <c r="BQ51" i="12" s="1"/>
  <c r="BR51" i="12" s="1"/>
  <c r="BS57" i="13"/>
  <c r="BS48" i="13"/>
  <c r="BS11" i="13"/>
  <c r="BH14" i="13"/>
  <c r="BI14" i="13" s="1"/>
  <c r="BJ14" i="13" s="1"/>
  <c r="BK14" i="13" s="1"/>
  <c r="BL14" i="13" s="1"/>
  <c r="BM14" i="13" s="1"/>
  <c r="BN14" i="13" s="1"/>
  <c r="BO14" i="13" s="1"/>
  <c r="BP14" i="13" s="1"/>
  <c r="BQ14" i="13" s="1"/>
  <c r="BR14" i="13" s="1"/>
  <c r="BI60" i="13"/>
  <c r="BJ60" i="13" s="1"/>
  <c r="AF32" i="13"/>
  <c r="AS32" i="12"/>
  <c r="AY32" i="12" s="1"/>
  <c r="BS57" i="12"/>
  <c r="BJ42" i="12"/>
  <c r="BK42" i="12" s="1"/>
  <c r="BL42" i="12" s="1"/>
  <c r="BM42" i="12" s="1"/>
  <c r="BN42" i="12" s="1"/>
  <c r="BO42" i="12" s="1"/>
  <c r="BP42" i="12" s="1"/>
  <c r="BQ42" i="12" s="1"/>
  <c r="BR42" i="12" s="1"/>
  <c r="G33" i="12"/>
  <c r="AV29" i="12"/>
  <c r="AV27" i="12" s="1"/>
  <c r="BG60" i="10"/>
  <c r="BH60" i="10" s="1"/>
  <c r="BG12" i="10"/>
  <c r="BS39" i="10"/>
  <c r="J29" i="10"/>
  <c r="J27" i="10" s="1"/>
  <c r="BL12" i="14"/>
  <c r="BH12" i="14"/>
  <c r="BH51" i="13"/>
  <c r="BI51" i="13" s="1"/>
  <c r="BJ51" i="13" s="1"/>
  <c r="BH42" i="13"/>
  <c r="BI42" i="13" s="1"/>
  <c r="BJ42" i="13" s="1"/>
  <c r="BK12" i="12"/>
  <c r="BG12" i="12"/>
  <c r="BG24" i="12"/>
  <c r="BH24" i="12" s="1"/>
  <c r="BI24" i="12" s="1"/>
  <c r="BQ12" i="13"/>
  <c r="BM12" i="13"/>
  <c r="BI12" i="13"/>
  <c r="BI16" i="13"/>
  <c r="BJ16" i="13" s="1"/>
  <c r="J13" i="13" s="1"/>
  <c r="BS13" i="13"/>
  <c r="BI60" i="12"/>
  <c r="G32" i="12"/>
  <c r="M32" i="12" s="1"/>
  <c r="BS39" i="12"/>
  <c r="AY9" i="12"/>
  <c r="AY7" i="12" s="1"/>
  <c r="BR12" i="12"/>
  <c r="BN12" i="12"/>
  <c r="BJ12" i="12"/>
  <c r="BI12" i="12"/>
  <c r="G12" i="12" s="1"/>
  <c r="M12" i="12" s="1"/>
  <c r="BH51" i="10"/>
  <c r="AS13" i="10"/>
  <c r="AY13" i="10" s="1"/>
  <c r="BI33" i="10"/>
  <c r="BJ33" i="10" s="1"/>
  <c r="BK33" i="10" s="1"/>
  <c r="BL33" i="10" s="1"/>
  <c r="BM33" i="10" s="1"/>
  <c r="BN33" i="10" s="1"/>
  <c r="BO33" i="10" s="1"/>
  <c r="BP33" i="10" s="1"/>
  <c r="BQ33" i="10" s="1"/>
  <c r="BR33" i="10" s="1"/>
  <c r="AF13" i="10"/>
  <c r="BP12" i="13"/>
  <c r="BL12" i="13"/>
  <c r="BH12" i="13"/>
  <c r="AC9" i="13"/>
  <c r="AC7" i="13" s="1"/>
  <c r="BP12" i="12"/>
  <c r="BL12" i="12"/>
  <c r="AC29" i="12"/>
  <c r="AC27" i="12" s="1"/>
  <c r="BQ12" i="12"/>
  <c r="BG16" i="12"/>
  <c r="BH16" i="12" s="1"/>
  <c r="BI16" i="12" s="1"/>
  <c r="J13" i="12" s="1"/>
  <c r="BS13" i="12"/>
  <c r="G33" i="10"/>
  <c r="M33" i="10" s="1"/>
  <c r="BI42" i="10"/>
  <c r="BJ42" i="10" s="1"/>
  <c r="BK42" i="10" s="1"/>
  <c r="BL42" i="10" s="1"/>
  <c r="BM42" i="10" s="1"/>
  <c r="BN42" i="10" s="1"/>
  <c r="BO42" i="10" s="1"/>
  <c r="BP42" i="10" s="1"/>
  <c r="BQ42" i="10" s="1"/>
  <c r="BR42" i="10" s="1"/>
  <c r="AC29" i="10"/>
  <c r="AC27" i="10" s="1"/>
  <c r="J9" i="12"/>
  <c r="J7" i="12" s="1"/>
  <c r="M29" i="10"/>
  <c r="M27" i="10" s="1"/>
  <c r="BO12" i="10"/>
  <c r="BK12" i="10"/>
  <c r="AC9" i="10"/>
  <c r="AC7" i="10" s="1"/>
  <c r="BS30" i="8"/>
  <c r="BG33" i="8"/>
  <c r="AS12" i="8"/>
  <c r="AY12" i="8" s="1"/>
  <c r="BP12" i="10"/>
  <c r="BL12" i="10"/>
  <c r="BH12" i="10"/>
  <c r="G12" i="10" s="1"/>
  <c r="M12" i="10" s="1"/>
  <c r="BP12" i="8"/>
  <c r="BL12" i="8"/>
  <c r="BH12" i="8"/>
  <c r="AV9" i="8"/>
  <c r="AV7" i="8" s="1"/>
  <c r="AV29" i="10"/>
  <c r="AV27" i="10" s="1"/>
  <c r="BH60" i="8"/>
  <c r="BI60" i="8" s="1"/>
  <c r="BJ60" i="8" s="1"/>
  <c r="BK60" i="8" s="1"/>
  <c r="BL60" i="8" s="1"/>
  <c r="BM60" i="8" s="1"/>
  <c r="BN60" i="8" s="1"/>
  <c r="BO60" i="8" s="1"/>
  <c r="BP60" i="8" s="1"/>
  <c r="BQ60" i="8" s="1"/>
  <c r="BR60" i="8" s="1"/>
  <c r="BS57" i="8"/>
  <c r="BH51" i="8"/>
  <c r="BI51" i="8" s="1"/>
  <c r="BJ51" i="8" s="1"/>
  <c r="BK51" i="8" s="1"/>
  <c r="BL51" i="8" s="1"/>
  <c r="BM51" i="8" s="1"/>
  <c r="BN51" i="8" s="1"/>
  <c r="BO51" i="8" s="1"/>
  <c r="BP51" i="8" s="1"/>
  <c r="BQ51" i="8" s="1"/>
  <c r="BR51" i="8" s="1"/>
  <c r="BS48" i="8"/>
  <c r="BH42" i="8"/>
  <c r="BI42" i="8" s="1"/>
  <c r="BJ42" i="8" s="1"/>
  <c r="BK42" i="8" s="1"/>
  <c r="BL42" i="8" s="1"/>
  <c r="BM42" i="8" s="1"/>
  <c r="BN42" i="8" s="1"/>
  <c r="BO42" i="8" s="1"/>
  <c r="BP42" i="8" s="1"/>
  <c r="BQ42" i="8" s="1"/>
  <c r="BR42" i="8" s="1"/>
  <c r="BS39" i="8"/>
  <c r="J29" i="8"/>
  <c r="J27" i="8" s="1"/>
  <c r="Z12" i="8"/>
  <c r="AF12" i="8" s="1"/>
  <c r="BG12" i="8"/>
  <c r="BG24" i="8"/>
  <c r="AC9" i="8"/>
  <c r="AC7" i="8" s="1"/>
  <c r="BR12" i="10"/>
  <c r="BN12" i="10"/>
  <c r="BJ12" i="10"/>
  <c r="BS11" i="10"/>
  <c r="M33" i="8"/>
  <c r="AV29" i="8"/>
  <c r="AV27" i="8" s="1"/>
  <c r="BS13" i="8"/>
  <c r="J12" i="8"/>
  <c r="BG16" i="8"/>
  <c r="J13" i="8" s="1"/>
  <c r="Z12" i="10"/>
  <c r="AF12" i="10" s="1"/>
  <c r="AS13" i="8" l="1"/>
  <c r="BH33" i="8"/>
  <c r="BI33" i="8" s="1"/>
  <c r="BJ33" i="8" s="1"/>
  <c r="BK33" i="8" s="1"/>
  <c r="BL33" i="8" s="1"/>
  <c r="BM33" i="8" s="1"/>
  <c r="BN33" i="8" s="1"/>
  <c r="BO33" i="8" s="1"/>
  <c r="BP33" i="8" s="1"/>
  <c r="BQ33" i="8" s="1"/>
  <c r="BR33" i="8" s="1"/>
  <c r="BJ24" i="12"/>
  <c r="BK24" i="12" s="1"/>
  <c r="BL24" i="12" s="1"/>
  <c r="BM24" i="12" s="1"/>
  <c r="BN24" i="12" s="1"/>
  <c r="BO24" i="12" s="1"/>
  <c r="BP24" i="12" s="1"/>
  <c r="BQ24" i="12" s="1"/>
  <c r="BR24" i="12" s="1"/>
  <c r="Z13" i="12"/>
  <c r="Z33" i="13"/>
  <c r="BK51" i="13"/>
  <c r="BL51" i="13" s="1"/>
  <c r="BM51" i="13" s="1"/>
  <c r="BN51" i="13" s="1"/>
  <c r="BO51" i="13" s="1"/>
  <c r="BP51" i="13" s="1"/>
  <c r="BQ51" i="13" s="1"/>
  <c r="BR51" i="13" s="1"/>
  <c r="AY9" i="10"/>
  <c r="AY7" i="10" s="1"/>
  <c r="BG15" i="13"/>
  <c r="BH15" i="13" s="1"/>
  <c r="BI15" i="13" s="1"/>
  <c r="BJ15" i="13" s="1"/>
  <c r="BS12" i="13"/>
  <c r="AC9" i="14"/>
  <c r="AC7" i="14" s="1"/>
  <c r="Z13" i="14"/>
  <c r="BL24" i="14"/>
  <c r="BM24" i="14" s="1"/>
  <c r="BN24" i="14" s="1"/>
  <c r="BO24" i="14" s="1"/>
  <c r="BP24" i="14" s="1"/>
  <c r="BQ24" i="14" s="1"/>
  <c r="BR24" i="14" s="1"/>
  <c r="Z13" i="17"/>
  <c r="BO24" i="17"/>
  <c r="BP24" i="17" s="1"/>
  <c r="BQ24" i="17" s="1"/>
  <c r="BR24" i="17" s="1"/>
  <c r="AY9" i="14"/>
  <c r="AY7" i="14" s="1"/>
  <c r="G33" i="16"/>
  <c r="BN42" i="16"/>
  <c r="BO42" i="16" s="1"/>
  <c r="BP42" i="16" s="1"/>
  <c r="BQ42" i="16" s="1"/>
  <c r="BR42" i="16" s="1"/>
  <c r="AF29" i="16"/>
  <c r="AF27" i="16" s="1"/>
  <c r="AS13" i="20"/>
  <c r="BR33" i="20"/>
  <c r="AY29" i="18"/>
  <c r="AY27" i="18" s="1"/>
  <c r="BG15" i="21"/>
  <c r="BH15" i="21" s="1"/>
  <c r="BI15" i="21" s="1"/>
  <c r="BJ15" i="21" s="1"/>
  <c r="BK15" i="21" s="1"/>
  <c r="BL15" i="21" s="1"/>
  <c r="BM15" i="21" s="1"/>
  <c r="BN15" i="21" s="1"/>
  <c r="BO15" i="21" s="1"/>
  <c r="BP15" i="21" s="1"/>
  <c r="BQ15" i="21" s="1"/>
  <c r="BR15" i="21" s="1"/>
  <c r="G13" i="21" s="1"/>
  <c r="BS12" i="21"/>
  <c r="AF29" i="19"/>
  <c r="AF27" i="19" s="1"/>
  <c r="AC9" i="21"/>
  <c r="AC7" i="21" s="1"/>
  <c r="J9" i="20"/>
  <c r="J7" i="20" s="1"/>
  <c r="M33" i="12"/>
  <c r="M29" i="12"/>
  <c r="M27" i="12" s="1"/>
  <c r="BK24" i="13"/>
  <c r="BL24" i="13" s="1"/>
  <c r="BM24" i="13" s="1"/>
  <c r="BN24" i="13" s="1"/>
  <c r="BO24" i="13" s="1"/>
  <c r="BP24" i="13" s="1"/>
  <c r="BQ24" i="13" s="1"/>
  <c r="BR24" i="13" s="1"/>
  <c r="Z13" i="13"/>
  <c r="BS12" i="15"/>
  <c r="BG15" i="15"/>
  <c r="BH15" i="15" s="1"/>
  <c r="BI15" i="15" s="1"/>
  <c r="BJ15" i="15" s="1"/>
  <c r="BK15" i="15" s="1"/>
  <c r="BL15" i="15" s="1"/>
  <c r="BS12" i="14"/>
  <c r="BG15" i="14"/>
  <c r="BH15" i="14" s="1"/>
  <c r="BI15" i="14" s="1"/>
  <c r="BJ15" i="14" s="1"/>
  <c r="BK15" i="14" s="1"/>
  <c r="AS13" i="17"/>
  <c r="BO33" i="17"/>
  <c r="BP33" i="17" s="1"/>
  <c r="BQ33" i="17" s="1"/>
  <c r="BR33" i="17" s="1"/>
  <c r="AF12" i="18"/>
  <c r="AC9" i="18"/>
  <c r="AC7" i="18" s="1"/>
  <c r="AS33" i="16"/>
  <c r="BN60" i="16"/>
  <c r="BO60" i="16" s="1"/>
  <c r="BP60" i="16" s="1"/>
  <c r="BQ60" i="16" s="1"/>
  <c r="BR60" i="16" s="1"/>
  <c r="BP33" i="18"/>
  <c r="BQ33" i="18" s="1"/>
  <c r="BR33" i="18" s="1"/>
  <c r="AS13" i="18"/>
  <c r="J9" i="16"/>
  <c r="J7" i="16" s="1"/>
  <c r="Z13" i="8"/>
  <c r="BH24" i="8"/>
  <c r="BI24" i="8" s="1"/>
  <c r="BJ24" i="8" s="1"/>
  <c r="BK24" i="8" s="1"/>
  <c r="BL24" i="8" s="1"/>
  <c r="BM24" i="8" s="1"/>
  <c r="BN24" i="8" s="1"/>
  <c r="BO24" i="8" s="1"/>
  <c r="BP24" i="8" s="1"/>
  <c r="BQ24" i="8" s="1"/>
  <c r="BR24" i="8" s="1"/>
  <c r="BG15" i="10"/>
  <c r="BH15" i="10" s="1"/>
  <c r="BS12" i="10"/>
  <c r="BK60" i="13"/>
  <c r="BL60" i="13" s="1"/>
  <c r="BM60" i="13" s="1"/>
  <c r="BN60" i="13" s="1"/>
  <c r="BO60" i="13" s="1"/>
  <c r="BP60" i="13" s="1"/>
  <c r="BQ60" i="13" s="1"/>
  <c r="BR60" i="13" s="1"/>
  <c r="AS33" i="13"/>
  <c r="Z13" i="15"/>
  <c r="BM24" i="15"/>
  <c r="BN24" i="15" s="1"/>
  <c r="BO24" i="15" s="1"/>
  <c r="BP24" i="15" s="1"/>
  <c r="BQ24" i="15" s="1"/>
  <c r="BR24" i="15" s="1"/>
  <c r="J29" i="12"/>
  <c r="J27" i="12" s="1"/>
  <c r="AY29" i="15"/>
  <c r="AY27" i="15" s="1"/>
  <c r="BJ15" i="16"/>
  <c r="BK15" i="16" s="1"/>
  <c r="BL15" i="16" s="1"/>
  <c r="BM15" i="16" s="1"/>
  <c r="Z13" i="18"/>
  <c r="BP24" i="18"/>
  <c r="BQ24" i="18" s="1"/>
  <c r="BR24" i="18" s="1"/>
  <c r="AY9" i="15"/>
  <c r="AY7" i="15" s="1"/>
  <c r="BG15" i="17"/>
  <c r="BH15" i="17" s="1"/>
  <c r="BI15" i="17" s="1"/>
  <c r="BJ15" i="17" s="1"/>
  <c r="BK15" i="17" s="1"/>
  <c r="BL15" i="17" s="1"/>
  <c r="BM15" i="17" s="1"/>
  <c r="BN15" i="17" s="1"/>
  <c r="BS12" i="17"/>
  <c r="J9" i="19"/>
  <c r="J7" i="19" s="1"/>
  <c r="AY29" i="17"/>
  <c r="AY27" i="17" s="1"/>
  <c r="M29" i="19"/>
  <c r="M27" i="19" s="1"/>
  <c r="AF29" i="20"/>
  <c r="AF27" i="20" s="1"/>
  <c r="BQ15" i="20"/>
  <c r="J9" i="21"/>
  <c r="J7" i="21" s="1"/>
  <c r="BS12" i="12"/>
  <c r="BG15" i="12"/>
  <c r="BH15" i="12" s="1"/>
  <c r="BI15" i="12" s="1"/>
  <c r="Z33" i="10"/>
  <c r="BI51" i="10"/>
  <c r="BJ51" i="10" s="1"/>
  <c r="BK51" i="10" s="1"/>
  <c r="BL51" i="10" s="1"/>
  <c r="BM51" i="10" s="1"/>
  <c r="BN51" i="10" s="1"/>
  <c r="BO51" i="10" s="1"/>
  <c r="BP51" i="10" s="1"/>
  <c r="BQ51" i="10" s="1"/>
  <c r="BR51" i="10" s="1"/>
  <c r="AS33" i="12"/>
  <c r="BJ60" i="12"/>
  <c r="BK60" i="12" s="1"/>
  <c r="BL60" i="12" s="1"/>
  <c r="BM60" i="12" s="1"/>
  <c r="BN60" i="12" s="1"/>
  <c r="BO60" i="12" s="1"/>
  <c r="BP60" i="12" s="1"/>
  <c r="BQ60" i="12" s="1"/>
  <c r="BR60" i="12" s="1"/>
  <c r="G12" i="8"/>
  <c r="M12" i="8" s="1"/>
  <c r="BS12" i="8"/>
  <c r="BG15" i="8"/>
  <c r="J9" i="10"/>
  <c r="J7" i="10" s="1"/>
  <c r="G33" i="13"/>
  <c r="BK42" i="13"/>
  <c r="BL42" i="13" s="1"/>
  <c r="BM42" i="13" s="1"/>
  <c r="BN42" i="13" s="1"/>
  <c r="BO42" i="13" s="1"/>
  <c r="BP42" i="13" s="1"/>
  <c r="BQ42" i="13" s="1"/>
  <c r="BR42" i="13" s="1"/>
  <c r="BI60" i="10"/>
  <c r="BJ60" i="10" s="1"/>
  <c r="BK60" i="10" s="1"/>
  <c r="BL60" i="10" s="1"/>
  <c r="BM60" i="10" s="1"/>
  <c r="BN60" i="10" s="1"/>
  <c r="BO60" i="10" s="1"/>
  <c r="BP60" i="10" s="1"/>
  <c r="BQ60" i="10" s="1"/>
  <c r="BR60" i="10" s="1"/>
  <c r="AS33" i="10"/>
  <c r="AF29" i="12"/>
  <c r="AF27" i="12" s="1"/>
  <c r="AF29" i="15"/>
  <c r="AF27" i="15" s="1"/>
  <c r="BS12" i="19"/>
  <c r="BG15" i="19"/>
  <c r="BH15" i="19" s="1"/>
  <c r="BI15" i="19" s="1"/>
  <c r="BJ15" i="19" s="1"/>
  <c r="BK15" i="19" s="1"/>
  <c r="BL15" i="19" s="1"/>
  <c r="BM15" i="19" s="1"/>
  <c r="BN15" i="19" s="1"/>
  <c r="BO15" i="19" s="1"/>
  <c r="BP15" i="19" s="1"/>
  <c r="J9" i="17"/>
  <c r="J7" i="17" s="1"/>
  <c r="G13" i="18"/>
  <c r="BP15" i="18"/>
  <c r="BQ15" i="18" s="1"/>
  <c r="BR15" i="18" s="1"/>
  <c r="AF9" i="20"/>
  <c r="AF7" i="20" s="1"/>
  <c r="AY29" i="19"/>
  <c r="AY27" i="19" s="1"/>
  <c r="AY29" i="20"/>
  <c r="AY27" i="20" s="1"/>
  <c r="BS12" i="20"/>
  <c r="AF9" i="21"/>
  <c r="AF7" i="21" s="1"/>
  <c r="M13" i="18" l="1"/>
  <c r="M9" i="18"/>
  <c r="M7" i="18" s="1"/>
  <c r="G13" i="8"/>
  <c r="BH15" i="8"/>
  <c r="BI15" i="8" s="1"/>
  <c r="BJ15" i="8" s="1"/>
  <c r="BK15" i="8" s="1"/>
  <c r="BL15" i="8" s="1"/>
  <c r="BM15" i="8" s="1"/>
  <c r="BN15" i="8" s="1"/>
  <c r="BO15" i="8" s="1"/>
  <c r="BP15" i="8" s="1"/>
  <c r="BQ15" i="8" s="1"/>
  <c r="BR15" i="8" s="1"/>
  <c r="AY33" i="12"/>
  <c r="AY29" i="12"/>
  <c r="AY27" i="12" s="1"/>
  <c r="BO15" i="17"/>
  <c r="BP15" i="17" s="1"/>
  <c r="BQ15" i="17" s="1"/>
  <c r="BR15" i="17" s="1"/>
  <c r="G13" i="17"/>
  <c r="G13" i="16"/>
  <c r="BN15" i="16"/>
  <c r="BO15" i="16" s="1"/>
  <c r="BP15" i="16" s="1"/>
  <c r="BQ15" i="16" s="1"/>
  <c r="BR15" i="16" s="1"/>
  <c r="AF13" i="15"/>
  <c r="AF9" i="15"/>
  <c r="AF7" i="15" s="1"/>
  <c r="AF13" i="17"/>
  <c r="AF9" i="17"/>
  <c r="AF7" i="17" s="1"/>
  <c r="AF33" i="13"/>
  <c r="AF29" i="13"/>
  <c r="AF27" i="13" s="1"/>
  <c r="AF13" i="8"/>
  <c r="AF9" i="8"/>
  <c r="AF7" i="8" s="1"/>
  <c r="BM15" i="15"/>
  <c r="BN15" i="15" s="1"/>
  <c r="BO15" i="15" s="1"/>
  <c r="BP15" i="15" s="1"/>
  <c r="BQ15" i="15" s="1"/>
  <c r="BR15" i="15" s="1"/>
  <c r="G13" i="15"/>
  <c r="M33" i="16"/>
  <c r="M29" i="16"/>
  <c r="M27" i="16" s="1"/>
  <c r="G13" i="13"/>
  <c r="BK15" i="13"/>
  <c r="BL15" i="13" s="1"/>
  <c r="BM15" i="13" s="1"/>
  <c r="BN15" i="13" s="1"/>
  <c r="BO15" i="13" s="1"/>
  <c r="BP15" i="13" s="1"/>
  <c r="BQ15" i="13" s="1"/>
  <c r="BR15" i="13" s="1"/>
  <c r="AF13" i="12"/>
  <c r="AF9" i="12"/>
  <c r="AF7" i="12" s="1"/>
  <c r="AY13" i="8"/>
  <c r="AY9" i="8"/>
  <c r="AY7" i="8" s="1"/>
  <c r="AY33" i="10"/>
  <c r="AY29" i="10"/>
  <c r="AY27" i="10" s="1"/>
  <c r="M33" i="13"/>
  <c r="M29" i="13"/>
  <c r="M27" i="13" s="1"/>
  <c r="AF33" i="10"/>
  <c r="AF29" i="10"/>
  <c r="AF27" i="10" s="1"/>
  <c r="G13" i="20"/>
  <c r="BR15" i="20"/>
  <c r="G13" i="10"/>
  <c r="BI15" i="10"/>
  <c r="BJ15" i="10" s="1"/>
  <c r="BK15" i="10" s="1"/>
  <c r="BL15" i="10" s="1"/>
  <c r="BM15" i="10" s="1"/>
  <c r="BN15" i="10" s="1"/>
  <c r="BO15" i="10" s="1"/>
  <c r="BP15" i="10" s="1"/>
  <c r="BQ15" i="10" s="1"/>
  <c r="BR15" i="10" s="1"/>
  <c r="AY33" i="16"/>
  <c r="AY29" i="16"/>
  <c r="AY27" i="16" s="1"/>
  <c r="AY13" i="17"/>
  <c r="AY9" i="17"/>
  <c r="AY7" i="17" s="1"/>
  <c r="AY13" i="20"/>
  <c r="AY9" i="20"/>
  <c r="AY7" i="20" s="1"/>
  <c r="AF13" i="14"/>
  <c r="AF9" i="14"/>
  <c r="AF7" i="14" s="1"/>
  <c r="BQ15" i="19"/>
  <c r="BR15" i="19" s="1"/>
  <c r="G13" i="19"/>
  <c r="BJ15" i="12"/>
  <c r="BK15" i="12" s="1"/>
  <c r="BL15" i="12" s="1"/>
  <c r="BM15" i="12" s="1"/>
  <c r="BN15" i="12" s="1"/>
  <c r="BO15" i="12" s="1"/>
  <c r="BP15" i="12" s="1"/>
  <c r="BQ15" i="12" s="1"/>
  <c r="BR15" i="12" s="1"/>
  <c r="G13" i="12"/>
  <c r="AF13" i="18"/>
  <c r="AF9" i="18"/>
  <c r="AF7" i="18" s="1"/>
  <c r="AY33" i="13"/>
  <c r="AY29" i="13"/>
  <c r="AY27" i="13" s="1"/>
  <c r="AY13" i="18"/>
  <c r="AY9" i="18"/>
  <c r="AY7" i="18" s="1"/>
  <c r="G13" i="14"/>
  <c r="BL15" i="14"/>
  <c r="BM15" i="14" s="1"/>
  <c r="BN15" i="14" s="1"/>
  <c r="BO15" i="14" s="1"/>
  <c r="BP15" i="14" s="1"/>
  <c r="BQ15" i="14" s="1"/>
  <c r="BR15" i="14" s="1"/>
  <c r="AF13" i="13"/>
  <c r="AF9" i="13"/>
  <c r="AF7" i="13" s="1"/>
  <c r="M13" i="21"/>
  <c r="M9" i="21"/>
  <c r="M7" i="21" s="1"/>
  <c r="J9" i="8"/>
  <c r="J7" i="8" s="1"/>
  <c r="M13" i="19" l="1"/>
  <c r="M9" i="19"/>
  <c r="M7" i="19" s="1"/>
  <c r="M13" i="15"/>
  <c r="M9" i="15"/>
  <c r="M7" i="15" s="1"/>
  <c r="M13" i="17"/>
  <c r="M9" i="17"/>
  <c r="M7" i="17" s="1"/>
  <c r="M13" i="20"/>
  <c r="M9" i="20"/>
  <c r="M7" i="20" s="1"/>
  <c r="M13" i="13"/>
  <c r="M9" i="13"/>
  <c r="M7" i="13" s="1"/>
  <c r="M13" i="8"/>
  <c r="M9" i="8"/>
  <c r="M7" i="8" s="1"/>
  <c r="M13" i="12"/>
  <c r="M9" i="12"/>
  <c r="M7" i="12" s="1"/>
  <c r="M13" i="14"/>
  <c r="M9" i="14"/>
  <c r="M7" i="14" s="1"/>
  <c r="M13" i="10"/>
  <c r="M9" i="10"/>
  <c r="M7" i="10" s="1"/>
  <c r="M13" i="16"/>
  <c r="M9" i="16"/>
  <c r="M7" i="16" s="1"/>
</calcChain>
</file>

<file path=xl/sharedStrings.xml><?xml version="1.0" encoding="utf-8"?>
<sst xmlns="http://schemas.openxmlformats.org/spreadsheetml/2006/main" count="2196" uniqueCount="47">
  <si>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</si>
  <si>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</si>
  <si>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</si>
  <si>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</si>
  <si>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</si>
  <si>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</si>
  <si>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</si>
  <si>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</si>
  <si>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</si>
  <si>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</si>
  <si>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</si>
  <si>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単月</t>
    <rPh sb="0" eb="1">
      <t>タン</t>
    </rPh>
    <rPh sb="1" eb="2">
      <t>ゲツ</t>
    </rPh>
    <phoneticPr fontId="3"/>
  </si>
  <si>
    <t>累計</t>
    <rPh sb="0" eb="2">
      <t>ルイケイ</t>
    </rPh>
    <phoneticPr fontId="3"/>
  </si>
  <si>
    <t>4月</t>
    <rPh sb="1" eb="2">
      <t>ガツ</t>
    </rPh>
    <phoneticPr fontId="3"/>
  </si>
  <si>
    <t>目標</t>
    <rPh sb="0" eb="2">
      <t>モクヒョウ</t>
    </rPh>
    <phoneticPr fontId="3"/>
  </si>
  <si>
    <t>実績</t>
    <rPh sb="0" eb="2">
      <t>ジッセキ</t>
    </rPh>
    <phoneticPr fontId="3"/>
  </si>
  <si>
    <t>差</t>
    <rPh sb="0" eb="1">
      <t>サ</t>
    </rPh>
    <phoneticPr fontId="3"/>
  </si>
  <si>
    <t>↓月度を変更する</t>
    <rPh sb="1" eb="2">
      <t>ツキ</t>
    </rPh>
    <rPh sb="2" eb="3">
      <t>ド</t>
    </rPh>
    <rPh sb="4" eb="6">
      <t>ヘンコウ</t>
    </rPh>
    <phoneticPr fontId="3"/>
  </si>
  <si>
    <t>4月</t>
  </si>
  <si>
    <r>
      <t>【XX年度】 ≪CO</t>
    </r>
    <r>
      <rPr>
        <b/>
        <vertAlign val="subscript"/>
        <sz val="16"/>
        <rFont val="ＭＳ Ｐゴシック"/>
        <family val="3"/>
        <charset val="128"/>
      </rPr>
      <t>2</t>
    </r>
    <r>
      <rPr>
        <b/>
        <sz val="16"/>
        <rFont val="ＭＳ Ｐゴシック"/>
        <family val="3"/>
        <charset val="128"/>
      </rPr>
      <t>排出量≫目標及び実績 （4月）</t>
    </r>
    <rPh sb="11" eb="14">
      <t>ハイシュツリョウ</t>
    </rPh>
    <rPh sb="24" eb="25">
      <t>ツキ</t>
    </rPh>
    <phoneticPr fontId="3"/>
  </si>
  <si>
    <t>全社</t>
    <rPh sb="0" eb="2">
      <t>ゼンシャ</t>
    </rPh>
    <phoneticPr fontId="3"/>
  </si>
  <si>
    <t>A工場</t>
    <rPh sb="1" eb="3">
      <t>コウバ</t>
    </rPh>
    <phoneticPr fontId="3"/>
  </si>
  <si>
    <t>B工場</t>
    <rPh sb="1" eb="3">
      <t>コウバ</t>
    </rPh>
    <phoneticPr fontId="3"/>
  </si>
  <si>
    <t>C工場</t>
    <rPh sb="1" eb="3">
      <t>コウジョウ</t>
    </rPh>
    <phoneticPr fontId="3"/>
  </si>
  <si>
    <t>D工場</t>
    <rPh sb="1" eb="3">
      <t>コウジョウ</t>
    </rPh>
    <phoneticPr fontId="3"/>
  </si>
  <si>
    <t>E工場</t>
    <rPh sb="1" eb="3">
      <t>コウジョウ</t>
    </rPh>
    <phoneticPr fontId="3"/>
  </si>
  <si>
    <t>C工場</t>
    <rPh sb="1" eb="3">
      <t>コウバ</t>
    </rPh>
    <phoneticPr fontId="3"/>
  </si>
  <si>
    <t>D工場</t>
    <rPh sb="1" eb="3">
      <t>コウバ</t>
    </rPh>
    <phoneticPr fontId="3"/>
  </si>
  <si>
    <t>N年度単月実績</t>
    <phoneticPr fontId="3"/>
  </si>
  <si>
    <t>N年度実績累計</t>
    <phoneticPr fontId="3"/>
  </si>
  <si>
    <t>N-1年度単月実績</t>
    <phoneticPr fontId="3"/>
  </si>
  <si>
    <t>N年度単月目標</t>
    <phoneticPr fontId="3"/>
  </si>
  <si>
    <t>N-1年度実績累計</t>
    <phoneticPr fontId="3"/>
  </si>
  <si>
    <t>N年度目標累計</t>
    <phoneticPr fontId="3"/>
  </si>
  <si>
    <t>合計</t>
    <rPh sb="0" eb="2">
      <t>ゴウケイ</t>
    </rPh>
    <phoneticPr fontId="3"/>
  </si>
  <si>
    <r>
      <t>【XX年度】 ≪CO</t>
    </r>
    <r>
      <rPr>
        <b/>
        <vertAlign val="subscript"/>
        <sz val="16"/>
        <rFont val="ＭＳ Ｐゴシック"/>
        <family val="3"/>
        <charset val="128"/>
      </rPr>
      <t>2</t>
    </r>
    <r>
      <rPr>
        <b/>
        <sz val="16"/>
        <rFont val="ＭＳ Ｐゴシック"/>
        <family val="3"/>
        <charset val="128"/>
      </rPr>
      <t>排出量≫目標及び実績 （5月）</t>
    </r>
    <rPh sb="11" eb="14">
      <t>ハイシュツリョウ</t>
    </rPh>
    <rPh sb="24" eb="25">
      <t>ツキ</t>
    </rPh>
    <phoneticPr fontId="3"/>
  </si>
  <si>
    <t>5月</t>
    <rPh sb="1" eb="2">
      <t>ガツ</t>
    </rPh>
    <phoneticPr fontId="3"/>
  </si>
  <si>
    <r>
      <t>【XX年度】 ≪CO</t>
    </r>
    <r>
      <rPr>
        <b/>
        <vertAlign val="subscript"/>
        <sz val="16"/>
        <rFont val="ＭＳ Ｐゴシック"/>
        <family val="3"/>
        <charset val="128"/>
      </rPr>
      <t>2</t>
    </r>
    <r>
      <rPr>
        <b/>
        <sz val="16"/>
        <rFont val="ＭＳ Ｐゴシック"/>
        <family val="3"/>
        <charset val="128"/>
      </rPr>
      <t>排出量≫目標及び実績 （6月）</t>
    </r>
    <rPh sb="11" eb="14">
      <t>ハイシュツリョウ</t>
    </rPh>
    <rPh sb="24" eb="25">
      <t>ツキ</t>
    </rPh>
    <phoneticPr fontId="3"/>
  </si>
  <si>
    <r>
      <t>【XX年度】 ≪CO</t>
    </r>
    <r>
      <rPr>
        <b/>
        <vertAlign val="subscript"/>
        <sz val="16"/>
        <rFont val="ＭＳ Ｐゴシック"/>
        <family val="3"/>
        <charset val="128"/>
      </rPr>
      <t>2</t>
    </r>
    <r>
      <rPr>
        <b/>
        <sz val="16"/>
        <rFont val="ＭＳ Ｐゴシック"/>
        <family val="3"/>
        <charset val="128"/>
      </rPr>
      <t>排出量≫目標及び実績 （7月）</t>
    </r>
    <rPh sb="11" eb="14">
      <t>ハイシュツリョウ</t>
    </rPh>
    <rPh sb="24" eb="25">
      <t>ツキ</t>
    </rPh>
    <phoneticPr fontId="3"/>
  </si>
  <si>
    <r>
      <t>【XX年度】 ≪CO</t>
    </r>
    <r>
      <rPr>
        <b/>
        <vertAlign val="subscript"/>
        <sz val="16"/>
        <rFont val="ＭＳ Ｐゴシック"/>
        <family val="3"/>
        <charset val="128"/>
      </rPr>
      <t>2</t>
    </r>
    <r>
      <rPr>
        <b/>
        <sz val="16"/>
        <rFont val="ＭＳ Ｐゴシック"/>
        <family val="3"/>
        <charset val="128"/>
      </rPr>
      <t>排出量≫目標及び実績 （8月）</t>
    </r>
    <rPh sb="11" eb="14">
      <t>ハイシュツリョウ</t>
    </rPh>
    <rPh sb="24" eb="25">
      <t>ツキ</t>
    </rPh>
    <phoneticPr fontId="3"/>
  </si>
  <si>
    <r>
      <t>【XX年度】 ≪CO</t>
    </r>
    <r>
      <rPr>
        <b/>
        <vertAlign val="subscript"/>
        <sz val="16"/>
        <rFont val="ＭＳ Ｐゴシック"/>
        <family val="3"/>
        <charset val="128"/>
      </rPr>
      <t>2</t>
    </r>
    <r>
      <rPr>
        <b/>
        <sz val="16"/>
        <rFont val="ＭＳ Ｐゴシック"/>
        <family val="3"/>
        <charset val="128"/>
      </rPr>
      <t>排出量≫目標及び実績 （9月）</t>
    </r>
    <rPh sb="11" eb="14">
      <t>ハイシュツリョウ</t>
    </rPh>
    <rPh sb="24" eb="25">
      <t>ツキ</t>
    </rPh>
    <phoneticPr fontId="3"/>
  </si>
  <si>
    <r>
      <t>【XX年度】 ≪CO</t>
    </r>
    <r>
      <rPr>
        <b/>
        <vertAlign val="subscript"/>
        <sz val="16"/>
        <rFont val="ＭＳ Ｐゴシック"/>
        <family val="3"/>
        <charset val="128"/>
      </rPr>
      <t>2</t>
    </r>
    <r>
      <rPr>
        <b/>
        <sz val="16"/>
        <rFont val="ＭＳ Ｐゴシック"/>
        <family val="3"/>
        <charset val="128"/>
      </rPr>
      <t>排出量≫目標及び実績 （10月）</t>
    </r>
    <rPh sb="11" eb="14">
      <t>ハイシュツリョウ</t>
    </rPh>
    <rPh sb="25" eb="26">
      <t>ツキ</t>
    </rPh>
    <phoneticPr fontId="3"/>
  </si>
  <si>
    <r>
      <t>【XX年度】 ≪CO</t>
    </r>
    <r>
      <rPr>
        <b/>
        <vertAlign val="subscript"/>
        <sz val="16"/>
        <rFont val="ＭＳ Ｐゴシック"/>
        <family val="3"/>
        <charset val="128"/>
      </rPr>
      <t>2</t>
    </r>
    <r>
      <rPr>
        <b/>
        <sz val="16"/>
        <rFont val="ＭＳ Ｐゴシック"/>
        <family val="3"/>
        <charset val="128"/>
      </rPr>
      <t>排出量≫目標及び実績 （11月）</t>
    </r>
    <rPh sb="11" eb="14">
      <t>ハイシュツリョウ</t>
    </rPh>
    <rPh sb="25" eb="26">
      <t>ツキ</t>
    </rPh>
    <phoneticPr fontId="3"/>
  </si>
  <si>
    <r>
      <t>【XX年度】 ≪CO</t>
    </r>
    <r>
      <rPr>
        <b/>
        <vertAlign val="subscript"/>
        <sz val="16"/>
        <rFont val="ＭＳ Ｐゴシック"/>
        <family val="3"/>
        <charset val="128"/>
      </rPr>
      <t>2</t>
    </r>
    <r>
      <rPr>
        <b/>
        <sz val="16"/>
        <rFont val="ＭＳ Ｐゴシック"/>
        <family val="3"/>
        <charset val="128"/>
      </rPr>
      <t>排出量≫目標及び実績 （12月）</t>
    </r>
    <rPh sb="11" eb="14">
      <t>ハイシュツリョウ</t>
    </rPh>
    <rPh sb="25" eb="26">
      <t>ツキ</t>
    </rPh>
    <phoneticPr fontId="3"/>
  </si>
  <si>
    <r>
      <t>【XX年度】 ≪CO</t>
    </r>
    <r>
      <rPr>
        <b/>
        <vertAlign val="subscript"/>
        <sz val="16"/>
        <rFont val="ＭＳ Ｐゴシック"/>
        <family val="3"/>
        <charset val="128"/>
      </rPr>
      <t>2</t>
    </r>
    <r>
      <rPr>
        <b/>
        <sz val="16"/>
        <rFont val="ＭＳ Ｐゴシック"/>
        <family val="3"/>
        <charset val="128"/>
      </rPr>
      <t>排出量≫目標及び実績 （1月）</t>
    </r>
    <rPh sb="11" eb="14">
      <t>ハイシュツリョウ</t>
    </rPh>
    <rPh sb="24" eb="25">
      <t>ツキ</t>
    </rPh>
    <phoneticPr fontId="3"/>
  </si>
  <si>
    <r>
      <t>【XX年度】 ≪CO</t>
    </r>
    <r>
      <rPr>
        <b/>
        <vertAlign val="subscript"/>
        <sz val="16"/>
        <rFont val="ＭＳ Ｐゴシック"/>
        <family val="3"/>
        <charset val="128"/>
      </rPr>
      <t>2</t>
    </r>
    <r>
      <rPr>
        <b/>
        <sz val="16"/>
        <rFont val="ＭＳ Ｐゴシック"/>
        <family val="3"/>
        <charset val="128"/>
      </rPr>
      <t>排出量≫目標及び実績 （2月）</t>
    </r>
    <rPh sb="11" eb="14">
      <t>ハイシュツリョウ</t>
    </rPh>
    <rPh sb="24" eb="25">
      <t>ツキ</t>
    </rPh>
    <phoneticPr fontId="3"/>
  </si>
  <si>
    <r>
      <t>【XX年度】 ≪CO</t>
    </r>
    <r>
      <rPr>
        <b/>
        <vertAlign val="subscript"/>
        <sz val="16"/>
        <rFont val="ＭＳ Ｐゴシック"/>
        <family val="3"/>
        <charset val="128"/>
      </rPr>
      <t>2</t>
    </r>
    <r>
      <rPr>
        <b/>
        <sz val="16"/>
        <rFont val="ＭＳ Ｐゴシック"/>
        <family val="3"/>
        <charset val="128"/>
      </rPr>
      <t>排出量≫目標及び実績 （3月）</t>
    </r>
    <rPh sb="11" eb="14">
      <t>ハイシュツリョウ</t>
    </rPh>
    <rPh sb="24" eb="25">
      <t>ツキ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</si>
</sst>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"/>
    <numFmt numFmtId="177" formatCode="0.0_);[Red]\(0.0\)"/>
    <numFmt numFmtId="190" formatCode="\(0%\)"/>
    <numFmt numFmtId="200" formatCode="#,##0.0;[Red]\-#,##0.0"/>
    <numFmt numFmtId="203" formatCode="0.0;&quot;▲ &quot;0.0"/>
  </numFmts>
  <fonts count="10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vertAlign val="subscript"/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38" fontId="2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2" borderId="6" xfId="0" applyFill="1" applyBorder="1" applyAlignment="1">
      <alignment vertical="center"/>
    </xf>
    <xf numFmtId="0" fontId="4" fillId="0" borderId="0" xfId="0" applyFont="1" applyAlignment="1">
      <alignment vertical="center"/>
    </xf>
    <xf numFmtId="200" fontId="0" fillId="0" borderId="0" xfId="2" applyNumberFormat="1" applyFont="1" applyAlignment="1">
      <alignment vertical="center"/>
    </xf>
    <xf numFmtId="200" fontId="8" fillId="0" borderId="0" xfId="2" applyNumberFormat="1" applyFont="1" applyAlignment="1">
      <alignment vertical="center"/>
    </xf>
    <xf numFmtId="200" fontId="0" fillId="2" borderId="6" xfId="2" applyNumberFormat="1" applyFont="1" applyFill="1" applyBorder="1" applyAlignment="1">
      <alignment vertical="center"/>
    </xf>
    <xf numFmtId="200" fontId="0" fillId="0" borderId="6" xfId="2" applyNumberFormat="1" applyFont="1" applyBorder="1" applyAlignment="1">
      <alignment vertical="center"/>
    </xf>
    <xf numFmtId="200" fontId="2" fillId="0" borderId="6" xfId="2" applyNumberFormat="1" applyFont="1" applyBorder="1"/>
    <xf numFmtId="200" fontId="2" fillId="2" borderId="6" xfId="2" applyNumberFormat="1" applyFont="1" applyFill="1" applyBorder="1"/>
    <xf numFmtId="200" fontId="0" fillId="2" borderId="6" xfId="2" applyNumberFormat="1" applyFont="1" applyFill="1" applyBorder="1"/>
    <xf numFmtId="200" fontId="2" fillId="2" borderId="10" xfId="2" applyNumberFormat="1" applyFont="1" applyFill="1" applyBorder="1" applyAlignment="1">
      <alignment horizontal="right"/>
    </xf>
    <xf numFmtId="200" fontId="2" fillId="2" borderId="10" xfId="2" applyNumberFormat="1" applyFont="1" applyFill="1" applyBorder="1" applyAlignment="1">
      <alignment horizontal="right" vertical="center"/>
    </xf>
    <xf numFmtId="200" fontId="2" fillId="2" borderId="10" xfId="2" quotePrefix="1" applyNumberFormat="1" applyFont="1" applyFill="1" applyBorder="1" applyAlignment="1">
      <alignment horizontal="right" vertical="center"/>
    </xf>
    <xf numFmtId="200" fontId="0" fillId="0" borderId="0" xfId="2" applyNumberFormat="1" applyFont="1" applyAlignment="1">
      <alignment horizontal="center" vertical="center"/>
    </xf>
    <xf numFmtId="200" fontId="0" fillId="0" borderId="0" xfId="2" applyNumberFormat="1" applyFont="1"/>
    <xf numFmtId="200" fontId="4" fillId="0" borderId="0" xfId="2" applyNumberFormat="1" applyFont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3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90" fontId="4" fillId="0" borderId="15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/>
    <xf numFmtId="176" fontId="4" fillId="0" borderId="15" xfId="0" applyNumberFormat="1" applyFont="1" applyBorder="1" applyAlignment="1"/>
    <xf numFmtId="176" fontId="4" fillId="0" borderId="16" xfId="0" applyNumberFormat="1" applyFont="1" applyBorder="1" applyAlignment="1"/>
    <xf numFmtId="203" fontId="4" fillId="0" borderId="14" xfId="0" applyNumberFormat="1" applyFont="1" applyBorder="1" applyAlignment="1"/>
    <xf numFmtId="203" fontId="4" fillId="0" borderId="15" xfId="0" applyNumberFormat="1" applyFont="1" applyBorder="1" applyAlignment="1"/>
    <xf numFmtId="203" fontId="4" fillId="0" borderId="16" xfId="0" applyNumberFormat="1" applyFont="1" applyBorder="1" applyAlignment="1"/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77" fontId="4" fillId="0" borderId="14" xfId="0" applyNumberFormat="1" applyFont="1" applyFill="1" applyBorder="1" applyAlignment="1"/>
    <xf numFmtId="177" fontId="4" fillId="0" borderId="15" xfId="0" applyNumberFormat="1" applyFont="1" applyFill="1" applyBorder="1" applyAlignment="1"/>
    <xf numFmtId="177" fontId="4" fillId="0" borderId="16" xfId="0" applyNumberFormat="1" applyFont="1" applyFill="1" applyBorder="1" applyAlignment="1"/>
    <xf numFmtId="177" fontId="4" fillId="0" borderId="14" xfId="0" applyNumberFormat="1" applyFont="1" applyBorder="1" applyAlignment="1"/>
    <xf numFmtId="177" fontId="4" fillId="0" borderId="15" xfId="0" applyNumberFormat="1" applyFont="1" applyBorder="1" applyAlignment="1"/>
    <xf numFmtId="177" fontId="4" fillId="0" borderId="16" xfId="0" applyNumberFormat="1" applyFont="1" applyBorder="1" applyAlignment="1"/>
  </cellXfs>
  <cellStyles count="3">
    <cellStyle name="スタイル 1" xfId="1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19774925013751E-2"/>
          <c:y val="0.14182070150196147"/>
          <c:w val="0.82539895781394113"/>
          <c:h val="0.7443050897112412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'4月'!$BF$38</c:f>
              <c:strCache>
                <c:ptCount val="1"/>
                <c:pt idx="0">
                  <c:v>N-1年度単月実績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'4月'!$BG$37:$BR$37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'4月'!$BG$38:$BR$38</c:f>
              <c:numCache>
                <c:formatCode>#,##0.0;[Red]\-#,##0.0</c:formatCode>
                <c:ptCount val="12"/>
                <c:pt idx="0">
                  <c:v>250</c:v>
                </c:pt>
                <c:pt idx="1">
                  <c:v>150</c:v>
                </c:pt>
                <c:pt idx="2">
                  <c:v>200</c:v>
                </c:pt>
                <c:pt idx="3">
                  <c:v>350</c:v>
                </c:pt>
                <c:pt idx="4">
                  <c:v>350</c:v>
                </c:pt>
                <c:pt idx="5">
                  <c:v>300</c:v>
                </c:pt>
                <c:pt idx="6">
                  <c:v>200</c:v>
                </c:pt>
                <c:pt idx="7">
                  <c:v>200</c:v>
                </c:pt>
                <c:pt idx="8">
                  <c:v>250</c:v>
                </c:pt>
                <c:pt idx="9">
                  <c:v>300</c:v>
                </c:pt>
                <c:pt idx="10">
                  <c:v>300</c:v>
                </c:pt>
                <c:pt idx="11">
                  <c:v>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5F-473A-92DC-980A40F5A546}"/>
            </c:ext>
          </c:extLst>
        </c:ser>
        <c:ser>
          <c:idx val="0"/>
          <c:order val="1"/>
          <c:tx>
            <c:strRef>
              <c:f>'4月'!$BF$39</c:f>
              <c:strCache>
                <c:ptCount val="1"/>
                <c:pt idx="0">
                  <c:v>N年度単月目標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'4月'!$BG$37:$BR$37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'4月'!$BG$39:$BR$39</c:f>
              <c:numCache>
                <c:formatCode>#,##0.0;[Red]\-#,##0.0</c:formatCode>
                <c:ptCount val="12"/>
                <c:pt idx="0">
                  <c:v>242.5</c:v>
                </c:pt>
                <c:pt idx="1">
                  <c:v>145.5</c:v>
                </c:pt>
                <c:pt idx="2">
                  <c:v>194</c:v>
                </c:pt>
                <c:pt idx="3">
                  <c:v>339.5</c:v>
                </c:pt>
                <c:pt idx="4">
                  <c:v>339.5</c:v>
                </c:pt>
                <c:pt idx="5">
                  <c:v>291</c:v>
                </c:pt>
                <c:pt idx="6">
                  <c:v>194</c:v>
                </c:pt>
                <c:pt idx="7">
                  <c:v>194</c:v>
                </c:pt>
                <c:pt idx="8">
                  <c:v>242.5</c:v>
                </c:pt>
                <c:pt idx="9">
                  <c:v>291</c:v>
                </c:pt>
                <c:pt idx="10">
                  <c:v>291</c:v>
                </c:pt>
                <c:pt idx="11">
                  <c:v>242.5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5F-473A-92DC-980A40F5A546}"/>
            </c:ext>
          </c:extLst>
        </c:ser>
        <c:ser>
          <c:idx val="5"/>
          <c:order val="2"/>
          <c:tx>
            <c:strRef>
              <c:f>'4月'!$BF$40</c:f>
              <c:strCache>
                <c:ptCount val="1"/>
                <c:pt idx="0">
                  <c:v>N年度単月実績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'4月'!$BG$37:$BR$37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'4月'!$BG$40:$BR$40</c:f>
              <c:numCache>
                <c:formatCode>#,##0.0;[Red]\-#,##0.0</c:formatCode>
                <c:ptCount val="12"/>
                <c:pt idx="0">
                  <c:v>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5F-473A-92DC-980A40F5A5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2160728"/>
        <c:axId val="1"/>
      </c:barChart>
      <c:lineChart>
        <c:grouping val="standard"/>
        <c:varyColors val="0"/>
        <c:ser>
          <c:idx val="2"/>
          <c:order val="3"/>
          <c:tx>
            <c:strRef>
              <c:f>'4月'!$BF$41</c:f>
              <c:strCache>
                <c:ptCount val="1"/>
                <c:pt idx="0">
                  <c:v>N-1年度実績累計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'4月'!$BG$37:$BR$37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'4月'!$BG$41:$BR$41</c:f>
              <c:numCache>
                <c:formatCode>#,##0.0;[Red]\-#,##0.0</c:formatCode>
                <c:ptCount val="12"/>
                <c:pt idx="0">
                  <c:v>250</c:v>
                </c:pt>
                <c:pt idx="1">
                  <c:v>400</c:v>
                </c:pt>
                <c:pt idx="2">
                  <c:v>600</c:v>
                </c:pt>
                <c:pt idx="3">
                  <c:v>950</c:v>
                </c:pt>
                <c:pt idx="4">
                  <c:v>1300</c:v>
                </c:pt>
                <c:pt idx="5">
                  <c:v>1600</c:v>
                </c:pt>
                <c:pt idx="6">
                  <c:v>1800</c:v>
                </c:pt>
                <c:pt idx="7">
                  <c:v>2000</c:v>
                </c:pt>
                <c:pt idx="8">
                  <c:v>2250</c:v>
                </c:pt>
                <c:pt idx="9">
                  <c:v>2550</c:v>
                </c:pt>
                <c:pt idx="10">
                  <c:v>2850</c:v>
                </c:pt>
                <c:pt idx="11">
                  <c:v>3100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75F-473A-92DC-980A40F5A546}"/>
            </c:ext>
          </c:extLst>
        </c:ser>
        <c:ser>
          <c:idx val="3"/>
          <c:order val="4"/>
          <c:tx>
            <c:strRef>
              <c:f>'4月'!$BF$42</c:f>
              <c:strCache>
                <c:ptCount val="1"/>
                <c:pt idx="0">
                  <c:v>N年度目標累計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'4月'!$BG$37:$BR$37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'4月'!$BG$42:$BR$42</c:f>
              <c:numCache>
                <c:formatCode>#,##0.0;[Red]\-#,##0.0</c:formatCode>
                <c:ptCount val="12"/>
                <c:pt idx="0">
                  <c:v>242.5</c:v>
                </c:pt>
                <c:pt idx="1">
                  <c:v>388</c:v>
                </c:pt>
                <c:pt idx="2">
                  <c:v>582</c:v>
                </c:pt>
                <c:pt idx="3">
                  <c:v>921.5</c:v>
                </c:pt>
                <c:pt idx="4">
                  <c:v>1261</c:v>
                </c:pt>
                <c:pt idx="5">
                  <c:v>1552</c:v>
                </c:pt>
                <c:pt idx="6">
                  <c:v>1746</c:v>
                </c:pt>
                <c:pt idx="7">
                  <c:v>1940</c:v>
                </c:pt>
                <c:pt idx="8">
                  <c:v>2182.5</c:v>
                </c:pt>
                <c:pt idx="9">
                  <c:v>2473.5</c:v>
                </c:pt>
                <c:pt idx="10">
                  <c:v>2764.5</c:v>
                </c:pt>
                <c:pt idx="11">
                  <c:v>3007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75F-473A-92DC-980A40F5A546}"/>
            </c:ext>
          </c:extLst>
        </c:ser>
        <c:ser>
          <c:idx val="4"/>
          <c:order val="5"/>
          <c:tx>
            <c:strRef>
              <c:f>'4月'!$BF$43</c:f>
              <c:strCache>
                <c:ptCount val="1"/>
                <c:pt idx="0">
                  <c:v>N年度実績累計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'4月'!$BG$37:$BR$37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'4月'!$BG$43:$BR$43</c:f>
              <c:numCache>
                <c:formatCode>#,##0.0;[Red]\-#,##0.0</c:formatCode>
                <c:ptCount val="12"/>
                <c:pt idx="0">
                  <c:v>250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75F-473A-92DC-980A40F5A5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921607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(t-CO</a:t>
                </a:r>
                <a:r>
                  <a:rPr lang="en-US" altLang="ja-JP" baseline="-25000"/>
                  <a:t>2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1.8518486819582337E-2"/>
              <c:y val="2.4148981377327832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2160728"/>
        <c:crosses val="autoZero"/>
        <c:crossBetween val="between"/>
        <c:majorUnit val="2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70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(t-CO</a:t>
                </a:r>
                <a:r>
                  <a:rPr lang="en-US" altLang="ja-JP" baseline="-25000"/>
                  <a:t>2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0.88464994864772339"/>
              <c:y val="2.4694913135858018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  <c:majorUnit val="1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46588868708841"/>
          <c:y val="0.20948703992646081"/>
          <c:w val="0.7857163156113478"/>
          <c:h val="0.6748106486689163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'5月'!$BF$29</c:f>
              <c:strCache>
                <c:ptCount val="1"/>
                <c:pt idx="0">
                  <c:v>N-1年度単月実績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'5月'!$BG$28:$BR$28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'5月'!$BG$29:$BR$29</c:f>
              <c:numCache>
                <c:formatCode>#,##0.0;[Red]\-#,##0.0</c:formatCode>
                <c:ptCount val="12"/>
                <c:pt idx="0">
                  <c:v>300</c:v>
                </c:pt>
                <c:pt idx="1">
                  <c:v>200</c:v>
                </c:pt>
                <c:pt idx="2">
                  <c:v>250</c:v>
                </c:pt>
                <c:pt idx="3">
                  <c:v>400</c:v>
                </c:pt>
                <c:pt idx="4">
                  <c:v>400</c:v>
                </c:pt>
                <c:pt idx="5">
                  <c:v>350</c:v>
                </c:pt>
                <c:pt idx="6">
                  <c:v>250</c:v>
                </c:pt>
                <c:pt idx="7">
                  <c:v>250</c:v>
                </c:pt>
                <c:pt idx="8">
                  <c:v>300</c:v>
                </c:pt>
                <c:pt idx="9">
                  <c:v>350</c:v>
                </c:pt>
                <c:pt idx="10">
                  <c:v>350</c:v>
                </c:pt>
                <c:pt idx="11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25-4D23-AA72-E650FE518411}"/>
            </c:ext>
          </c:extLst>
        </c:ser>
        <c:ser>
          <c:idx val="0"/>
          <c:order val="1"/>
          <c:tx>
            <c:strRef>
              <c:f>'5月'!$BF$30</c:f>
              <c:strCache>
                <c:ptCount val="1"/>
                <c:pt idx="0">
                  <c:v>N年度単月目標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'5月'!$BG$28:$BR$28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'5月'!$BG$30:$BR$30</c:f>
              <c:numCache>
                <c:formatCode>#,##0.0;[Red]\-#,##0.0</c:formatCode>
                <c:ptCount val="12"/>
                <c:pt idx="0">
                  <c:v>291</c:v>
                </c:pt>
                <c:pt idx="1">
                  <c:v>414</c:v>
                </c:pt>
                <c:pt idx="2">
                  <c:v>575</c:v>
                </c:pt>
                <c:pt idx="3">
                  <c:v>557</c:v>
                </c:pt>
                <c:pt idx="4">
                  <c:v>437</c:v>
                </c:pt>
                <c:pt idx="5">
                  <c:v>504</c:v>
                </c:pt>
                <c:pt idx="6">
                  <c:v>454</c:v>
                </c:pt>
                <c:pt idx="7">
                  <c:v>489</c:v>
                </c:pt>
                <c:pt idx="8">
                  <c:v>588</c:v>
                </c:pt>
                <c:pt idx="9">
                  <c:v>601</c:v>
                </c:pt>
                <c:pt idx="10">
                  <c:v>644</c:v>
                </c:pt>
                <c:pt idx="11">
                  <c:v>690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25-4D23-AA72-E650FE518411}"/>
            </c:ext>
          </c:extLst>
        </c:ser>
        <c:ser>
          <c:idx val="5"/>
          <c:order val="2"/>
          <c:tx>
            <c:strRef>
              <c:f>'5月'!$BF$31</c:f>
              <c:strCache>
                <c:ptCount val="1"/>
                <c:pt idx="0">
                  <c:v>N年度単月実績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'5月'!$BG$28:$BR$28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'5月'!$BG$31:$BR$31</c:f>
              <c:numCache>
                <c:formatCode>#,##0.0;[Red]\-#,##0.0</c:formatCode>
                <c:ptCount val="12"/>
                <c:pt idx="0">
                  <c:v>350</c:v>
                </c:pt>
                <c:pt idx="1">
                  <c:v>420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25-4D23-AA72-E650FE518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4597208"/>
        <c:axId val="1"/>
      </c:barChart>
      <c:lineChart>
        <c:grouping val="standard"/>
        <c:varyColors val="0"/>
        <c:ser>
          <c:idx val="2"/>
          <c:order val="3"/>
          <c:tx>
            <c:strRef>
              <c:f>'5月'!$BF$32</c:f>
              <c:strCache>
                <c:ptCount val="1"/>
                <c:pt idx="0">
                  <c:v>N-1年度実績累計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'5月'!$BG$28:$BR$28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'5月'!$BG$32:$BR$32</c:f>
              <c:numCache>
                <c:formatCode>#,##0.0;[Red]\-#,##0.0</c:formatCode>
                <c:ptCount val="12"/>
                <c:pt idx="0">
                  <c:v>300</c:v>
                </c:pt>
                <c:pt idx="1">
                  <c:v>500</c:v>
                </c:pt>
                <c:pt idx="2">
                  <c:v>750</c:v>
                </c:pt>
                <c:pt idx="3">
                  <c:v>1150</c:v>
                </c:pt>
                <c:pt idx="4">
                  <c:v>1550</c:v>
                </c:pt>
                <c:pt idx="5">
                  <c:v>1900</c:v>
                </c:pt>
                <c:pt idx="6">
                  <c:v>2150</c:v>
                </c:pt>
                <c:pt idx="7">
                  <c:v>2400</c:v>
                </c:pt>
                <c:pt idx="8">
                  <c:v>2700</c:v>
                </c:pt>
                <c:pt idx="9">
                  <c:v>3050</c:v>
                </c:pt>
                <c:pt idx="10">
                  <c:v>3400</c:v>
                </c:pt>
                <c:pt idx="11">
                  <c:v>3700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D25-4D23-AA72-E650FE518411}"/>
            </c:ext>
          </c:extLst>
        </c:ser>
        <c:ser>
          <c:idx val="3"/>
          <c:order val="4"/>
          <c:tx>
            <c:strRef>
              <c:f>'5月'!$BF$33</c:f>
              <c:strCache>
                <c:ptCount val="1"/>
                <c:pt idx="0">
                  <c:v>N年度目標累計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'5月'!$BG$28:$BR$28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'5月'!$BG$33:$BR$33</c:f>
              <c:numCache>
                <c:formatCode>#,##0.0;[Red]\-#,##0.0</c:formatCode>
                <c:ptCount val="12"/>
                <c:pt idx="0">
                  <c:v>291</c:v>
                </c:pt>
                <c:pt idx="1">
                  <c:v>705</c:v>
                </c:pt>
                <c:pt idx="2">
                  <c:v>1280</c:v>
                </c:pt>
                <c:pt idx="3">
                  <c:v>1837</c:v>
                </c:pt>
                <c:pt idx="4">
                  <c:v>2274</c:v>
                </c:pt>
                <c:pt idx="5">
                  <c:v>2778</c:v>
                </c:pt>
                <c:pt idx="6">
                  <c:v>3232</c:v>
                </c:pt>
                <c:pt idx="7">
                  <c:v>3721</c:v>
                </c:pt>
                <c:pt idx="8">
                  <c:v>4309</c:v>
                </c:pt>
                <c:pt idx="9">
                  <c:v>4910</c:v>
                </c:pt>
                <c:pt idx="10">
                  <c:v>5554</c:v>
                </c:pt>
                <c:pt idx="11">
                  <c:v>6244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D25-4D23-AA72-E650FE518411}"/>
            </c:ext>
          </c:extLst>
        </c:ser>
        <c:ser>
          <c:idx val="4"/>
          <c:order val="5"/>
          <c:tx>
            <c:strRef>
              <c:f>'5月'!$BF$34</c:f>
              <c:strCache>
                <c:ptCount val="1"/>
                <c:pt idx="0">
                  <c:v>N年度実績累計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'5月'!$BG$28:$BR$28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'5月'!$BG$34:$BR$34</c:f>
              <c:numCache>
                <c:formatCode>#,##0.0;[Red]\-#,##0.0</c:formatCode>
                <c:ptCount val="12"/>
                <c:pt idx="0">
                  <c:v>350</c:v>
                </c:pt>
                <c:pt idx="1">
                  <c:v>770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D25-4D23-AA72-E650FE518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245972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(t-CO</a:t>
                </a:r>
                <a:r>
                  <a:rPr lang="en-US" altLang="ja-JP" baseline="-25000"/>
                  <a:t>2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1.5873015873015872E-2"/>
              <c:y val="8.562768363631966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4597208"/>
        <c:crosses val="autoZero"/>
        <c:crossBetween val="between"/>
        <c:majorUnit val="2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70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(t-CO</a:t>
                </a:r>
                <a:r>
                  <a:rPr lang="en-US" altLang="ja-JP" baseline="-25000"/>
                  <a:t>2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0.87566359760585488"/>
              <c:y val="9.3784728521838001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  <c:majorUnit val="1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52936024656975"/>
          <c:y val="0.12638280404522892"/>
          <c:w val="0.79894386301221221"/>
          <c:h val="0.7409182619945018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'5月'!$BF$47</c:f>
              <c:strCache>
                <c:ptCount val="1"/>
                <c:pt idx="0">
                  <c:v>N-1年度単月実績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'5月'!$BG$46:$BR$46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'5月'!$BG$47:$BR$47</c:f>
              <c:numCache>
                <c:formatCode>#,##0.0;[Red]\-#,##0.0</c:formatCode>
                <c:ptCount val="12"/>
                <c:pt idx="0">
                  <c:v>200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300</c:v>
                </c:pt>
                <c:pt idx="5">
                  <c:v>250</c:v>
                </c:pt>
                <c:pt idx="6">
                  <c:v>150</c:v>
                </c:pt>
                <c:pt idx="7">
                  <c:v>150</c:v>
                </c:pt>
                <c:pt idx="8">
                  <c:v>200</c:v>
                </c:pt>
                <c:pt idx="9">
                  <c:v>250</c:v>
                </c:pt>
                <c:pt idx="10">
                  <c:v>250</c:v>
                </c:pt>
                <c:pt idx="11">
                  <c:v>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51-4229-9322-3EF6D578AE9E}"/>
            </c:ext>
          </c:extLst>
        </c:ser>
        <c:ser>
          <c:idx val="0"/>
          <c:order val="1"/>
          <c:tx>
            <c:strRef>
              <c:f>'5月'!$BF$48</c:f>
              <c:strCache>
                <c:ptCount val="1"/>
                <c:pt idx="0">
                  <c:v>N年度単月目標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'5月'!$BG$46:$BR$46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'5月'!$BG$48:$BR$48</c:f>
              <c:numCache>
                <c:formatCode>#,##0.0;[Red]\-#,##0.0</c:formatCode>
                <c:ptCount val="12"/>
                <c:pt idx="0">
                  <c:v>194</c:v>
                </c:pt>
                <c:pt idx="1">
                  <c:v>97</c:v>
                </c:pt>
                <c:pt idx="2">
                  <c:v>194</c:v>
                </c:pt>
                <c:pt idx="3">
                  <c:v>291</c:v>
                </c:pt>
                <c:pt idx="4">
                  <c:v>291</c:v>
                </c:pt>
                <c:pt idx="5">
                  <c:v>242.5</c:v>
                </c:pt>
                <c:pt idx="6">
                  <c:v>145.5</c:v>
                </c:pt>
                <c:pt idx="7">
                  <c:v>145.5</c:v>
                </c:pt>
                <c:pt idx="8">
                  <c:v>194</c:v>
                </c:pt>
                <c:pt idx="9">
                  <c:v>242.5</c:v>
                </c:pt>
                <c:pt idx="10">
                  <c:v>242.5</c:v>
                </c:pt>
                <c:pt idx="11">
                  <c:v>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51-4229-9322-3EF6D578AE9E}"/>
            </c:ext>
          </c:extLst>
        </c:ser>
        <c:ser>
          <c:idx val="5"/>
          <c:order val="2"/>
          <c:tx>
            <c:strRef>
              <c:f>'5月'!$BF$49</c:f>
              <c:strCache>
                <c:ptCount val="1"/>
                <c:pt idx="0">
                  <c:v>N年度単月実績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'5月'!$BG$46:$BR$46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'5月'!$BG$49:$BR$49</c:f>
              <c:numCache>
                <c:formatCode>#,##0.0;[Red]\-#,##0.0</c:formatCode>
                <c:ptCount val="12"/>
                <c:pt idx="0">
                  <c:v>190</c:v>
                </c:pt>
                <c:pt idx="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51-4229-9322-3EF6D578AE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3263096"/>
        <c:axId val="1"/>
      </c:barChart>
      <c:lineChart>
        <c:grouping val="standard"/>
        <c:varyColors val="0"/>
        <c:ser>
          <c:idx val="2"/>
          <c:order val="3"/>
          <c:tx>
            <c:strRef>
              <c:f>'5月'!$BF$50</c:f>
              <c:strCache>
                <c:ptCount val="1"/>
                <c:pt idx="0">
                  <c:v>N-1年度実績累計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'5月'!$BG$46:$BR$46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'5月'!$BG$50:$BR$50</c:f>
              <c:numCache>
                <c:formatCode>#,##0.0;[Red]\-#,##0.0</c:formatCode>
                <c:ptCount val="12"/>
                <c:pt idx="0">
                  <c:v>200</c:v>
                </c:pt>
                <c:pt idx="1">
                  <c:v>300</c:v>
                </c:pt>
                <c:pt idx="2">
                  <c:v>500</c:v>
                </c:pt>
                <c:pt idx="3">
                  <c:v>800</c:v>
                </c:pt>
                <c:pt idx="4">
                  <c:v>1100</c:v>
                </c:pt>
                <c:pt idx="5">
                  <c:v>1350</c:v>
                </c:pt>
                <c:pt idx="6">
                  <c:v>1500</c:v>
                </c:pt>
                <c:pt idx="7">
                  <c:v>1650</c:v>
                </c:pt>
                <c:pt idx="8">
                  <c:v>1850</c:v>
                </c:pt>
                <c:pt idx="9">
                  <c:v>2100</c:v>
                </c:pt>
                <c:pt idx="10">
                  <c:v>2350</c:v>
                </c:pt>
                <c:pt idx="11">
                  <c:v>2550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51-4229-9322-3EF6D578AE9E}"/>
            </c:ext>
          </c:extLst>
        </c:ser>
        <c:ser>
          <c:idx val="3"/>
          <c:order val="4"/>
          <c:tx>
            <c:strRef>
              <c:f>'5月'!$BF$51</c:f>
              <c:strCache>
                <c:ptCount val="1"/>
                <c:pt idx="0">
                  <c:v>N年度目標累計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'5月'!$BG$46:$BR$46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'5月'!$BG$51:$BR$51</c:f>
              <c:numCache>
                <c:formatCode>#,##0.0;[Red]\-#,##0.0</c:formatCode>
                <c:ptCount val="12"/>
                <c:pt idx="0">
                  <c:v>194</c:v>
                </c:pt>
                <c:pt idx="1">
                  <c:v>291</c:v>
                </c:pt>
                <c:pt idx="2">
                  <c:v>485</c:v>
                </c:pt>
                <c:pt idx="3">
                  <c:v>776</c:v>
                </c:pt>
                <c:pt idx="4">
                  <c:v>1067</c:v>
                </c:pt>
                <c:pt idx="5">
                  <c:v>1309.5</c:v>
                </c:pt>
                <c:pt idx="6">
                  <c:v>1455</c:v>
                </c:pt>
                <c:pt idx="7">
                  <c:v>1600.5</c:v>
                </c:pt>
                <c:pt idx="8">
                  <c:v>1794.5</c:v>
                </c:pt>
                <c:pt idx="9">
                  <c:v>2037</c:v>
                </c:pt>
                <c:pt idx="10">
                  <c:v>2279.5</c:v>
                </c:pt>
                <c:pt idx="11">
                  <c:v>2473.5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051-4229-9322-3EF6D578AE9E}"/>
            </c:ext>
          </c:extLst>
        </c:ser>
        <c:ser>
          <c:idx val="4"/>
          <c:order val="5"/>
          <c:tx>
            <c:strRef>
              <c:f>'5月'!$BF$52</c:f>
              <c:strCache>
                <c:ptCount val="1"/>
                <c:pt idx="0">
                  <c:v>N年度実績累計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'5月'!$BG$46:$BR$46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'5月'!$BG$52:$BR$52</c:f>
              <c:numCache>
                <c:formatCode>#,##0.0;[Red]\-#,##0.0</c:formatCode>
                <c:ptCount val="12"/>
                <c:pt idx="0">
                  <c:v>190</c:v>
                </c:pt>
                <c:pt idx="1">
                  <c:v>290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051-4229-9322-3EF6D578AE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932630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0"/>
        </c:scaling>
        <c:delete val="0"/>
        <c:axPos val="l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3263096"/>
        <c:crosses val="autoZero"/>
        <c:crossBetween val="between"/>
        <c:majorUnit val="2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7000"/>
          <c:min val="0"/>
        </c:scaling>
        <c:delete val="0"/>
        <c:axPos val="r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  <c:majorUnit val="1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19774925013751E-2"/>
          <c:y val="0.13850740355568761"/>
          <c:w val="0.83333548625445975"/>
          <c:h val="0.7566275441984846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'5月'!$BF$56</c:f>
              <c:strCache>
                <c:ptCount val="1"/>
                <c:pt idx="0">
                  <c:v>N-1年度単月実績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'5月'!$BG$55:$BR$55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'5月'!$BG$56:$BR$56</c:f>
              <c:numCache>
                <c:formatCode>#,##0.0;[Red]\-#,##0.0</c:formatCode>
                <c:ptCount val="12"/>
                <c:pt idx="0">
                  <c:v>150</c:v>
                </c:pt>
                <c:pt idx="1">
                  <c:v>100</c:v>
                </c:pt>
                <c:pt idx="2">
                  <c:v>150</c:v>
                </c:pt>
                <c:pt idx="3">
                  <c:v>250</c:v>
                </c:pt>
                <c:pt idx="4">
                  <c:v>250</c:v>
                </c:pt>
                <c:pt idx="5">
                  <c:v>200</c:v>
                </c:pt>
                <c:pt idx="6">
                  <c:v>150</c:v>
                </c:pt>
                <c:pt idx="7">
                  <c:v>150</c:v>
                </c:pt>
                <c:pt idx="8">
                  <c:v>200</c:v>
                </c:pt>
                <c:pt idx="9">
                  <c:v>200</c:v>
                </c:pt>
                <c:pt idx="10">
                  <c:v>200</c:v>
                </c:pt>
                <c:pt idx="11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D8-4FDC-BE52-5CCA9C723B13}"/>
            </c:ext>
          </c:extLst>
        </c:ser>
        <c:ser>
          <c:idx val="0"/>
          <c:order val="1"/>
          <c:tx>
            <c:strRef>
              <c:f>'5月'!$BF$57</c:f>
              <c:strCache>
                <c:ptCount val="1"/>
                <c:pt idx="0">
                  <c:v>N年度単月目標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'5月'!$BG$55:$BR$55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'5月'!$BG$57:$BR$57</c:f>
              <c:numCache>
                <c:formatCode>#,##0.0;[Red]\-#,##0.0</c:formatCode>
                <c:ptCount val="12"/>
                <c:pt idx="0">
                  <c:v>145.5</c:v>
                </c:pt>
                <c:pt idx="1">
                  <c:v>97</c:v>
                </c:pt>
                <c:pt idx="2">
                  <c:v>145.5</c:v>
                </c:pt>
                <c:pt idx="3">
                  <c:v>242.5</c:v>
                </c:pt>
                <c:pt idx="4">
                  <c:v>242.5</c:v>
                </c:pt>
                <c:pt idx="5">
                  <c:v>194</c:v>
                </c:pt>
                <c:pt idx="6">
                  <c:v>145.5</c:v>
                </c:pt>
                <c:pt idx="7">
                  <c:v>145.5</c:v>
                </c:pt>
                <c:pt idx="8">
                  <c:v>194</c:v>
                </c:pt>
                <c:pt idx="9">
                  <c:v>194</c:v>
                </c:pt>
                <c:pt idx="10">
                  <c:v>194</c:v>
                </c:pt>
                <c:pt idx="11">
                  <c:v>145.5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D8-4FDC-BE52-5CCA9C723B13}"/>
            </c:ext>
          </c:extLst>
        </c:ser>
        <c:ser>
          <c:idx val="5"/>
          <c:order val="2"/>
          <c:tx>
            <c:strRef>
              <c:f>'5月'!$BF$58</c:f>
              <c:strCache>
                <c:ptCount val="1"/>
                <c:pt idx="0">
                  <c:v>N年度単月実績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'5月'!$BG$55:$BR$55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'5月'!$BG$58:$BR$58</c:f>
              <c:numCache>
                <c:formatCode>#,##0.0;[Red]\-#,##0.0</c:formatCode>
                <c:ptCount val="12"/>
                <c:pt idx="0">
                  <c:v>150</c:v>
                </c:pt>
                <c:pt idx="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D8-4FDC-BE52-5CCA9C723B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3253912"/>
        <c:axId val="1"/>
      </c:barChart>
      <c:lineChart>
        <c:grouping val="standard"/>
        <c:varyColors val="0"/>
        <c:ser>
          <c:idx val="2"/>
          <c:order val="3"/>
          <c:tx>
            <c:strRef>
              <c:f>'5月'!$BF$59</c:f>
              <c:strCache>
                <c:ptCount val="1"/>
                <c:pt idx="0">
                  <c:v>N-1年度実績累計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'5月'!$BG$55:$BR$55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'5月'!$BG$59:$BR$59</c:f>
              <c:numCache>
                <c:formatCode>#,##0.0;[Red]\-#,##0.0</c:formatCode>
                <c:ptCount val="12"/>
                <c:pt idx="0">
                  <c:v>150</c:v>
                </c:pt>
                <c:pt idx="1">
                  <c:v>250</c:v>
                </c:pt>
                <c:pt idx="2">
                  <c:v>400</c:v>
                </c:pt>
                <c:pt idx="3">
                  <c:v>650</c:v>
                </c:pt>
                <c:pt idx="4">
                  <c:v>900</c:v>
                </c:pt>
                <c:pt idx="5">
                  <c:v>1100</c:v>
                </c:pt>
                <c:pt idx="6">
                  <c:v>1250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2150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AD8-4FDC-BE52-5CCA9C723B13}"/>
            </c:ext>
          </c:extLst>
        </c:ser>
        <c:ser>
          <c:idx val="3"/>
          <c:order val="4"/>
          <c:tx>
            <c:strRef>
              <c:f>'5月'!$BF$60</c:f>
              <c:strCache>
                <c:ptCount val="1"/>
                <c:pt idx="0">
                  <c:v>N年度目標累計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'5月'!$BG$55:$BR$55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'5月'!$BG$60:$BR$60</c:f>
              <c:numCache>
                <c:formatCode>#,##0.0;[Red]\-#,##0.0</c:formatCode>
                <c:ptCount val="12"/>
                <c:pt idx="0">
                  <c:v>145.5</c:v>
                </c:pt>
                <c:pt idx="1">
                  <c:v>242.5</c:v>
                </c:pt>
                <c:pt idx="2">
                  <c:v>388</c:v>
                </c:pt>
                <c:pt idx="3">
                  <c:v>630.5</c:v>
                </c:pt>
                <c:pt idx="4">
                  <c:v>873</c:v>
                </c:pt>
                <c:pt idx="5">
                  <c:v>1067</c:v>
                </c:pt>
                <c:pt idx="6">
                  <c:v>1212.5</c:v>
                </c:pt>
                <c:pt idx="7">
                  <c:v>1358</c:v>
                </c:pt>
                <c:pt idx="8">
                  <c:v>1552</c:v>
                </c:pt>
                <c:pt idx="9">
                  <c:v>1746</c:v>
                </c:pt>
                <c:pt idx="10">
                  <c:v>1940</c:v>
                </c:pt>
                <c:pt idx="11">
                  <c:v>2085.5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AD8-4FDC-BE52-5CCA9C723B13}"/>
            </c:ext>
          </c:extLst>
        </c:ser>
        <c:ser>
          <c:idx val="4"/>
          <c:order val="5"/>
          <c:tx>
            <c:strRef>
              <c:f>'5月'!$BF$61</c:f>
              <c:strCache>
                <c:ptCount val="1"/>
                <c:pt idx="0">
                  <c:v>N年度実績累計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'5月'!$BG$55:$BR$55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'5月'!$BG$61:$BR$61</c:f>
              <c:numCache>
                <c:formatCode>#,##0.0;[Red]\-#,##0.0</c:formatCode>
                <c:ptCount val="12"/>
                <c:pt idx="0">
                  <c:v>150</c:v>
                </c:pt>
                <c:pt idx="1">
                  <c:v>250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AD8-4FDC-BE52-5CCA9C723B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932539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(t-CO</a:t>
                </a:r>
                <a:r>
                  <a:rPr lang="en-US" altLang="ja-JP" baseline="-25000"/>
                  <a:t>2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2.2779299326714596E-2"/>
              <c:y val="9.8232060615064624E-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3253912"/>
        <c:crosses val="autoZero"/>
        <c:crossBetween val="between"/>
        <c:majorUnit val="2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70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(t-CO</a:t>
                </a:r>
                <a:r>
                  <a:rPr lang="en-US" altLang="ja-JP" baseline="-25000"/>
                  <a:t>2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0.88194282779869915"/>
              <c:y val="1.8656465111672359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  <c:majorUnit val="1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19774925013751E-2"/>
          <c:y val="0.14182070150196147"/>
          <c:w val="0.82539895781394113"/>
          <c:h val="0.7443050897112412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'6月'!$BF$38</c:f>
              <c:strCache>
                <c:ptCount val="1"/>
                <c:pt idx="0">
                  <c:v>N-1年度単月実績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'6月'!$BG$37:$BR$37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'6月'!$BG$38:$BR$38</c:f>
              <c:numCache>
                <c:formatCode>#,##0.0;[Red]\-#,##0.0</c:formatCode>
                <c:ptCount val="12"/>
                <c:pt idx="0">
                  <c:v>250</c:v>
                </c:pt>
                <c:pt idx="1">
                  <c:v>150</c:v>
                </c:pt>
                <c:pt idx="2">
                  <c:v>200</c:v>
                </c:pt>
                <c:pt idx="3">
                  <c:v>350</c:v>
                </c:pt>
                <c:pt idx="4">
                  <c:v>350</c:v>
                </c:pt>
                <c:pt idx="5">
                  <c:v>300</c:v>
                </c:pt>
                <c:pt idx="6">
                  <c:v>200</c:v>
                </c:pt>
                <c:pt idx="7">
                  <c:v>200</c:v>
                </c:pt>
                <c:pt idx="8">
                  <c:v>250</c:v>
                </c:pt>
                <c:pt idx="9">
                  <c:v>300</c:v>
                </c:pt>
                <c:pt idx="10">
                  <c:v>300</c:v>
                </c:pt>
                <c:pt idx="11">
                  <c:v>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DB-4D09-A938-8C45C454C675}"/>
            </c:ext>
          </c:extLst>
        </c:ser>
        <c:ser>
          <c:idx val="0"/>
          <c:order val="1"/>
          <c:tx>
            <c:strRef>
              <c:f>'6月'!$BF$39</c:f>
              <c:strCache>
                <c:ptCount val="1"/>
                <c:pt idx="0">
                  <c:v>N年度単月目標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'6月'!$BG$37:$BR$37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'6月'!$BG$39:$BR$39</c:f>
              <c:numCache>
                <c:formatCode>#,##0.0;[Red]\-#,##0.0</c:formatCode>
                <c:ptCount val="12"/>
                <c:pt idx="0">
                  <c:v>242.5</c:v>
                </c:pt>
                <c:pt idx="1">
                  <c:v>145.5</c:v>
                </c:pt>
                <c:pt idx="2">
                  <c:v>194</c:v>
                </c:pt>
                <c:pt idx="3">
                  <c:v>339.5</c:v>
                </c:pt>
                <c:pt idx="4">
                  <c:v>339.5</c:v>
                </c:pt>
                <c:pt idx="5">
                  <c:v>291</c:v>
                </c:pt>
                <c:pt idx="6">
                  <c:v>194</c:v>
                </c:pt>
                <c:pt idx="7">
                  <c:v>194</c:v>
                </c:pt>
                <c:pt idx="8">
                  <c:v>242.5</c:v>
                </c:pt>
                <c:pt idx="9">
                  <c:v>291</c:v>
                </c:pt>
                <c:pt idx="10">
                  <c:v>291</c:v>
                </c:pt>
                <c:pt idx="11">
                  <c:v>242.5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DB-4D09-A938-8C45C454C675}"/>
            </c:ext>
          </c:extLst>
        </c:ser>
        <c:ser>
          <c:idx val="5"/>
          <c:order val="2"/>
          <c:tx>
            <c:strRef>
              <c:f>'6月'!$BF$40</c:f>
              <c:strCache>
                <c:ptCount val="1"/>
                <c:pt idx="0">
                  <c:v>N年度単月実績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'6月'!$BG$37:$BR$37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'6月'!$BG$40:$BR$40</c:f>
              <c:numCache>
                <c:formatCode>#,##0.0;[Red]\-#,##0.0</c:formatCode>
                <c:ptCount val="12"/>
                <c:pt idx="0">
                  <c:v>250</c:v>
                </c:pt>
                <c:pt idx="1">
                  <c:v>150</c:v>
                </c:pt>
                <c:pt idx="2">
                  <c:v>190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9DB-4D09-A938-8C45C454C6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3262440"/>
        <c:axId val="1"/>
      </c:barChart>
      <c:lineChart>
        <c:grouping val="standard"/>
        <c:varyColors val="0"/>
        <c:ser>
          <c:idx val="2"/>
          <c:order val="3"/>
          <c:tx>
            <c:strRef>
              <c:f>'6月'!$BF$41</c:f>
              <c:strCache>
                <c:ptCount val="1"/>
                <c:pt idx="0">
                  <c:v>N-1年度実績累計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'6月'!$BG$37:$BR$37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'6月'!$BG$41:$BR$41</c:f>
              <c:numCache>
                <c:formatCode>#,##0.0;[Red]\-#,##0.0</c:formatCode>
                <c:ptCount val="12"/>
                <c:pt idx="0">
                  <c:v>250</c:v>
                </c:pt>
                <c:pt idx="1">
                  <c:v>400</c:v>
                </c:pt>
                <c:pt idx="2">
                  <c:v>600</c:v>
                </c:pt>
                <c:pt idx="3">
                  <c:v>950</c:v>
                </c:pt>
                <c:pt idx="4">
                  <c:v>1300</c:v>
                </c:pt>
                <c:pt idx="5">
                  <c:v>1600</c:v>
                </c:pt>
                <c:pt idx="6">
                  <c:v>1800</c:v>
                </c:pt>
                <c:pt idx="7">
                  <c:v>2000</c:v>
                </c:pt>
                <c:pt idx="8">
                  <c:v>2250</c:v>
                </c:pt>
                <c:pt idx="9">
                  <c:v>2550</c:v>
                </c:pt>
                <c:pt idx="10">
                  <c:v>2850</c:v>
                </c:pt>
                <c:pt idx="11">
                  <c:v>3100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9DB-4D09-A938-8C45C454C675}"/>
            </c:ext>
          </c:extLst>
        </c:ser>
        <c:ser>
          <c:idx val="3"/>
          <c:order val="4"/>
          <c:tx>
            <c:strRef>
              <c:f>'6月'!$BF$42</c:f>
              <c:strCache>
                <c:ptCount val="1"/>
                <c:pt idx="0">
                  <c:v>N年度目標累計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'6月'!$BG$37:$BR$37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'6月'!$BG$42:$BR$42</c:f>
              <c:numCache>
                <c:formatCode>#,##0.0;[Red]\-#,##0.0</c:formatCode>
                <c:ptCount val="12"/>
                <c:pt idx="0">
                  <c:v>242.5</c:v>
                </c:pt>
                <c:pt idx="1">
                  <c:v>388</c:v>
                </c:pt>
                <c:pt idx="2">
                  <c:v>582</c:v>
                </c:pt>
                <c:pt idx="3">
                  <c:v>921.5</c:v>
                </c:pt>
                <c:pt idx="4">
                  <c:v>1261</c:v>
                </c:pt>
                <c:pt idx="5">
                  <c:v>1552</c:v>
                </c:pt>
                <c:pt idx="6">
                  <c:v>1746</c:v>
                </c:pt>
                <c:pt idx="7">
                  <c:v>1940</c:v>
                </c:pt>
                <c:pt idx="8">
                  <c:v>2182.5</c:v>
                </c:pt>
                <c:pt idx="9">
                  <c:v>2473.5</c:v>
                </c:pt>
                <c:pt idx="10">
                  <c:v>2764.5</c:v>
                </c:pt>
                <c:pt idx="11">
                  <c:v>3007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9DB-4D09-A938-8C45C454C675}"/>
            </c:ext>
          </c:extLst>
        </c:ser>
        <c:ser>
          <c:idx val="4"/>
          <c:order val="5"/>
          <c:tx>
            <c:strRef>
              <c:f>'6月'!$BF$43</c:f>
              <c:strCache>
                <c:ptCount val="1"/>
                <c:pt idx="0">
                  <c:v>N年度実績累計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'6月'!$BG$37:$BR$37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'6月'!$BG$43:$BR$43</c:f>
              <c:numCache>
                <c:formatCode>#,##0.0;[Red]\-#,##0.0</c:formatCode>
                <c:ptCount val="12"/>
                <c:pt idx="0">
                  <c:v>250</c:v>
                </c:pt>
                <c:pt idx="1">
                  <c:v>400</c:v>
                </c:pt>
                <c:pt idx="2">
                  <c:v>590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9DB-4D09-A938-8C45C454C6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932624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(t-CO</a:t>
                </a:r>
                <a:r>
                  <a:rPr lang="en-US" altLang="ja-JP" baseline="-25000"/>
                  <a:t>2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1.8518486819582337E-2"/>
              <c:y val="2.4148981377327832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3262440"/>
        <c:crosses val="autoZero"/>
        <c:crossBetween val="between"/>
        <c:majorUnit val="2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70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(t-CO</a:t>
                </a:r>
                <a:r>
                  <a:rPr lang="en-US" altLang="ja-JP" baseline="-25000"/>
                  <a:t>2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0.88464994864772339"/>
              <c:y val="2.4694913135858018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  <c:majorUnit val="1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53984575835475"/>
          <c:y val="0.19679060950714491"/>
          <c:w val="0.76863753213367614"/>
          <c:h val="0.6912112374842033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'6月'!$BF$11</c:f>
              <c:strCache>
                <c:ptCount val="1"/>
                <c:pt idx="0">
                  <c:v>N-1年度単月実績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'6月'!$BG$10:$BR$10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'6月'!$BG$11:$BR$11</c:f>
              <c:numCache>
                <c:formatCode>#,##0.0;[Red]\-#,##0.0</c:formatCode>
                <c:ptCount val="12"/>
                <c:pt idx="0">
                  <c:v>1300</c:v>
                </c:pt>
                <c:pt idx="1">
                  <c:v>850</c:v>
                </c:pt>
                <c:pt idx="2">
                  <c:v>1150</c:v>
                </c:pt>
                <c:pt idx="3">
                  <c:v>1800</c:v>
                </c:pt>
                <c:pt idx="4">
                  <c:v>1800</c:v>
                </c:pt>
                <c:pt idx="5">
                  <c:v>1550</c:v>
                </c:pt>
                <c:pt idx="6">
                  <c:v>1100</c:v>
                </c:pt>
                <c:pt idx="7">
                  <c:v>1100</c:v>
                </c:pt>
                <c:pt idx="8">
                  <c:v>1350</c:v>
                </c:pt>
                <c:pt idx="9">
                  <c:v>1550</c:v>
                </c:pt>
                <c:pt idx="10">
                  <c:v>1550</c:v>
                </c:pt>
                <c:pt idx="11">
                  <c:v>1300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B4-4847-A80C-A7E3ED3AAC42}"/>
            </c:ext>
          </c:extLst>
        </c:ser>
        <c:ser>
          <c:idx val="0"/>
          <c:order val="1"/>
          <c:tx>
            <c:strRef>
              <c:f>'6月'!$BF$12</c:f>
              <c:strCache>
                <c:ptCount val="1"/>
                <c:pt idx="0">
                  <c:v>N年度単月目標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'6月'!$BG$10:$BR$10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'6月'!$BG$12:$BR$12</c:f>
              <c:numCache>
                <c:formatCode>#,##0.0;[Red]\-#,##0.0</c:formatCode>
                <c:ptCount val="12"/>
                <c:pt idx="0">
                  <c:v>1261</c:v>
                </c:pt>
                <c:pt idx="1">
                  <c:v>1044.5</c:v>
                </c:pt>
                <c:pt idx="2">
                  <c:v>1448</c:v>
                </c:pt>
                <c:pt idx="3">
                  <c:v>1915</c:v>
                </c:pt>
                <c:pt idx="4">
                  <c:v>1795</c:v>
                </c:pt>
                <c:pt idx="5">
                  <c:v>1668</c:v>
                </c:pt>
                <c:pt idx="6">
                  <c:v>1278.5</c:v>
                </c:pt>
                <c:pt idx="7">
                  <c:v>1313.5</c:v>
                </c:pt>
                <c:pt idx="8">
                  <c:v>1606.5</c:v>
                </c:pt>
                <c:pt idx="9">
                  <c:v>1765</c:v>
                </c:pt>
                <c:pt idx="10">
                  <c:v>1808</c:v>
                </c:pt>
                <c:pt idx="11">
                  <c:v>1660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B4-4847-A80C-A7E3ED3AAC42}"/>
            </c:ext>
          </c:extLst>
        </c:ser>
        <c:ser>
          <c:idx val="5"/>
          <c:order val="2"/>
          <c:tx>
            <c:strRef>
              <c:f>'6月'!$BF$13</c:f>
              <c:strCache>
                <c:ptCount val="1"/>
                <c:pt idx="0">
                  <c:v>N年度単月実績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'6月'!$BG$10:$BR$10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'6月'!$BG$13:$BR$13</c:f>
              <c:numCache>
                <c:formatCode>#,##0.0;[Red]\-#,##0.0</c:formatCode>
                <c:ptCount val="12"/>
                <c:pt idx="0">
                  <c:v>1290</c:v>
                </c:pt>
                <c:pt idx="1">
                  <c:v>1060</c:v>
                </c:pt>
                <c:pt idx="2">
                  <c:v>1430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4-4847-A80C-A7E3ED3AAC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3270968"/>
        <c:axId val="1"/>
      </c:barChart>
      <c:lineChart>
        <c:grouping val="standard"/>
        <c:varyColors val="0"/>
        <c:ser>
          <c:idx val="2"/>
          <c:order val="3"/>
          <c:tx>
            <c:strRef>
              <c:f>'6月'!$BF$14</c:f>
              <c:strCache>
                <c:ptCount val="1"/>
                <c:pt idx="0">
                  <c:v>N-1年度実績累計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'6月'!$BG$10:$BR$10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'6月'!$BG$14:$BR$14</c:f>
              <c:numCache>
                <c:formatCode>#,##0.0;[Red]\-#,##0.0</c:formatCode>
                <c:ptCount val="12"/>
                <c:pt idx="0">
                  <c:v>1300</c:v>
                </c:pt>
                <c:pt idx="1">
                  <c:v>2150</c:v>
                </c:pt>
                <c:pt idx="2">
                  <c:v>3300</c:v>
                </c:pt>
                <c:pt idx="3">
                  <c:v>5100</c:v>
                </c:pt>
                <c:pt idx="4">
                  <c:v>6900</c:v>
                </c:pt>
                <c:pt idx="5">
                  <c:v>8450</c:v>
                </c:pt>
                <c:pt idx="6">
                  <c:v>9550</c:v>
                </c:pt>
                <c:pt idx="7">
                  <c:v>10650</c:v>
                </c:pt>
                <c:pt idx="8">
                  <c:v>12000</c:v>
                </c:pt>
                <c:pt idx="9">
                  <c:v>13550</c:v>
                </c:pt>
                <c:pt idx="10">
                  <c:v>15100</c:v>
                </c:pt>
                <c:pt idx="11">
                  <c:v>16400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8B4-4847-A80C-A7E3ED3AAC42}"/>
            </c:ext>
          </c:extLst>
        </c:ser>
        <c:ser>
          <c:idx val="3"/>
          <c:order val="4"/>
          <c:tx>
            <c:strRef>
              <c:f>'6月'!$BF$15</c:f>
              <c:strCache>
                <c:ptCount val="1"/>
                <c:pt idx="0">
                  <c:v>N年度目標累計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'6月'!$BG$10:$BR$10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'6月'!$BG$15:$BR$15</c:f>
              <c:numCache>
                <c:formatCode>#,##0.0;[Red]\-#,##0.0</c:formatCode>
                <c:ptCount val="12"/>
                <c:pt idx="0">
                  <c:v>1261</c:v>
                </c:pt>
                <c:pt idx="1">
                  <c:v>2305.5</c:v>
                </c:pt>
                <c:pt idx="2">
                  <c:v>3753.5</c:v>
                </c:pt>
                <c:pt idx="3">
                  <c:v>5668.5</c:v>
                </c:pt>
                <c:pt idx="4">
                  <c:v>7463.5</c:v>
                </c:pt>
                <c:pt idx="5">
                  <c:v>9131.5</c:v>
                </c:pt>
                <c:pt idx="6">
                  <c:v>10410</c:v>
                </c:pt>
                <c:pt idx="7">
                  <c:v>11723.5</c:v>
                </c:pt>
                <c:pt idx="8">
                  <c:v>13330</c:v>
                </c:pt>
                <c:pt idx="9">
                  <c:v>15095</c:v>
                </c:pt>
                <c:pt idx="10">
                  <c:v>16903</c:v>
                </c:pt>
                <c:pt idx="11">
                  <c:v>18563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8B4-4847-A80C-A7E3ED3AAC42}"/>
            </c:ext>
          </c:extLst>
        </c:ser>
        <c:ser>
          <c:idx val="4"/>
          <c:order val="5"/>
          <c:tx>
            <c:strRef>
              <c:f>'6月'!$BF$16</c:f>
              <c:strCache>
                <c:ptCount val="1"/>
                <c:pt idx="0">
                  <c:v>N年度実績累計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'6月'!$BG$10:$BR$10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'6月'!$BG$16:$BR$16</c:f>
              <c:numCache>
                <c:formatCode>#,##0.0;[Red]\-#,##0.0</c:formatCode>
                <c:ptCount val="12"/>
                <c:pt idx="0">
                  <c:v>1290</c:v>
                </c:pt>
                <c:pt idx="1">
                  <c:v>2350</c:v>
                </c:pt>
                <c:pt idx="2">
                  <c:v>3780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8B4-4847-A80C-A7E3ED3AAC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932709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(t-CO</a:t>
                </a:r>
                <a:r>
                  <a:rPr lang="en-US" altLang="ja-JP" baseline="-25000"/>
                  <a:t>2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1.799491818841794E-2"/>
              <c:y val="8.6716243802857973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3270968"/>
        <c:crosses val="autoZero"/>
        <c:crossBetween val="between"/>
        <c:majorUnit val="1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250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(t-CO</a:t>
                </a:r>
                <a:r>
                  <a:rPr lang="en-US" altLang="ja-JP" baseline="-25000"/>
                  <a:t>2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0.84832914502708445"/>
              <c:y val="9.0716438222999907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  <c:majorUnit val="5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1113981672613"/>
          <c:y val="0.20148196753183628"/>
          <c:w val="0.78307080613117486"/>
          <c:h val="0.6865198794595119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'6月'!$BF$20</c:f>
              <c:strCache>
                <c:ptCount val="1"/>
                <c:pt idx="0">
                  <c:v>N-1年度単月実績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'6月'!$BG$19:$BR$19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'6月'!$BG$20:$BR$20</c:f>
              <c:numCache>
                <c:formatCode>#,##0.0;[Red]\-#,##0.0</c:formatCode>
                <c:ptCount val="12"/>
                <c:pt idx="0">
                  <c:v>400</c:v>
                </c:pt>
                <c:pt idx="1">
                  <c:v>300</c:v>
                </c:pt>
                <c:pt idx="2">
                  <c:v>350</c:v>
                </c:pt>
                <c:pt idx="3">
                  <c:v>500</c:v>
                </c:pt>
                <c:pt idx="4">
                  <c:v>500</c:v>
                </c:pt>
                <c:pt idx="5">
                  <c:v>450</c:v>
                </c:pt>
                <c:pt idx="6">
                  <c:v>350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450</c:v>
                </c:pt>
                <c:pt idx="11">
                  <c:v>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AD-4825-8694-C770AEB8AD78}"/>
            </c:ext>
          </c:extLst>
        </c:ser>
        <c:ser>
          <c:idx val="0"/>
          <c:order val="1"/>
          <c:tx>
            <c:strRef>
              <c:f>'6月'!$BF$21</c:f>
              <c:strCache>
                <c:ptCount val="1"/>
                <c:pt idx="0">
                  <c:v>N年度単月目標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'6月'!$BG$19:$BR$19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'6月'!$BG$21:$BR$21</c:f>
              <c:numCache>
                <c:formatCode>#,##0.0;[Red]\-#,##0.0</c:formatCode>
                <c:ptCount val="12"/>
                <c:pt idx="0">
                  <c:v>388</c:v>
                </c:pt>
                <c:pt idx="1">
                  <c:v>291</c:v>
                </c:pt>
                <c:pt idx="2">
                  <c:v>339.5</c:v>
                </c:pt>
                <c:pt idx="3">
                  <c:v>485</c:v>
                </c:pt>
                <c:pt idx="4">
                  <c:v>485</c:v>
                </c:pt>
                <c:pt idx="5">
                  <c:v>436.5</c:v>
                </c:pt>
                <c:pt idx="6">
                  <c:v>339.5</c:v>
                </c:pt>
                <c:pt idx="7">
                  <c:v>339.5</c:v>
                </c:pt>
                <c:pt idx="8">
                  <c:v>388</c:v>
                </c:pt>
                <c:pt idx="9">
                  <c:v>436.5</c:v>
                </c:pt>
                <c:pt idx="10">
                  <c:v>436.5</c:v>
                </c:pt>
                <c:pt idx="11">
                  <c:v>388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AD-4825-8694-C770AEB8AD78}"/>
            </c:ext>
          </c:extLst>
        </c:ser>
        <c:ser>
          <c:idx val="5"/>
          <c:order val="2"/>
          <c:tx>
            <c:strRef>
              <c:f>'6月'!$BF$22</c:f>
              <c:strCache>
                <c:ptCount val="1"/>
                <c:pt idx="0">
                  <c:v>N年度単月実績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'6月'!$BG$19:$BR$19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'6月'!$BG$22:$BR$22</c:f>
              <c:numCache>
                <c:formatCode>#,##0.0;[Red]\-#,##0.0</c:formatCode>
                <c:ptCount val="12"/>
                <c:pt idx="0">
                  <c:v>350</c:v>
                </c:pt>
                <c:pt idx="1">
                  <c:v>290</c:v>
                </c:pt>
                <c:pt idx="2">
                  <c:v>340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AD-4825-8694-C770AEB8AD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3268344"/>
        <c:axId val="1"/>
      </c:barChart>
      <c:lineChart>
        <c:grouping val="standard"/>
        <c:varyColors val="0"/>
        <c:ser>
          <c:idx val="2"/>
          <c:order val="3"/>
          <c:tx>
            <c:strRef>
              <c:f>'6月'!$BF$23</c:f>
              <c:strCache>
                <c:ptCount val="1"/>
                <c:pt idx="0">
                  <c:v>N-1年度実績累計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'6月'!$BG$19:$BR$19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'6月'!$BG$23:$BR$23</c:f>
              <c:numCache>
                <c:formatCode>#,##0.0;[Red]\-#,##0.0</c:formatCode>
                <c:ptCount val="12"/>
                <c:pt idx="0">
                  <c:v>400</c:v>
                </c:pt>
                <c:pt idx="1">
                  <c:v>700</c:v>
                </c:pt>
                <c:pt idx="2">
                  <c:v>1050</c:v>
                </c:pt>
                <c:pt idx="3">
                  <c:v>1550</c:v>
                </c:pt>
                <c:pt idx="4">
                  <c:v>2050</c:v>
                </c:pt>
                <c:pt idx="5">
                  <c:v>2500</c:v>
                </c:pt>
                <c:pt idx="6">
                  <c:v>2850</c:v>
                </c:pt>
                <c:pt idx="7">
                  <c:v>3200</c:v>
                </c:pt>
                <c:pt idx="8">
                  <c:v>3600</c:v>
                </c:pt>
                <c:pt idx="9">
                  <c:v>4050</c:v>
                </c:pt>
                <c:pt idx="10">
                  <c:v>4500</c:v>
                </c:pt>
                <c:pt idx="11">
                  <c:v>4900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DAD-4825-8694-C770AEB8AD78}"/>
            </c:ext>
          </c:extLst>
        </c:ser>
        <c:ser>
          <c:idx val="3"/>
          <c:order val="4"/>
          <c:tx>
            <c:strRef>
              <c:f>'6月'!$BF$24</c:f>
              <c:strCache>
                <c:ptCount val="1"/>
                <c:pt idx="0">
                  <c:v>N年度目標累計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'6月'!$BG$19:$BR$19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'6月'!$BG$24:$BR$24</c:f>
              <c:numCache>
                <c:formatCode>#,##0.0;[Red]\-#,##0.0</c:formatCode>
                <c:ptCount val="12"/>
                <c:pt idx="0">
                  <c:v>388</c:v>
                </c:pt>
                <c:pt idx="1">
                  <c:v>679</c:v>
                </c:pt>
                <c:pt idx="2">
                  <c:v>1018.5</c:v>
                </c:pt>
                <c:pt idx="3">
                  <c:v>1503.5</c:v>
                </c:pt>
                <c:pt idx="4">
                  <c:v>1988.5</c:v>
                </c:pt>
                <c:pt idx="5">
                  <c:v>2425</c:v>
                </c:pt>
                <c:pt idx="6">
                  <c:v>2764.5</c:v>
                </c:pt>
                <c:pt idx="7">
                  <c:v>3104</c:v>
                </c:pt>
                <c:pt idx="8">
                  <c:v>3492</c:v>
                </c:pt>
                <c:pt idx="9">
                  <c:v>3928.5</c:v>
                </c:pt>
                <c:pt idx="10">
                  <c:v>4365</c:v>
                </c:pt>
                <c:pt idx="11">
                  <c:v>4753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DAD-4825-8694-C770AEB8AD78}"/>
            </c:ext>
          </c:extLst>
        </c:ser>
        <c:ser>
          <c:idx val="4"/>
          <c:order val="5"/>
          <c:tx>
            <c:strRef>
              <c:f>'6月'!$BF$25</c:f>
              <c:strCache>
                <c:ptCount val="1"/>
                <c:pt idx="0">
                  <c:v>N年度実績累計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'6月'!$BG$19:$BR$19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'6月'!$BG$25:$BR$25</c:f>
              <c:numCache>
                <c:formatCode>#,##0.0;[Red]\-#,##0.0</c:formatCode>
                <c:ptCount val="12"/>
                <c:pt idx="0">
                  <c:v>350</c:v>
                </c:pt>
                <c:pt idx="1">
                  <c:v>640</c:v>
                </c:pt>
                <c:pt idx="2">
                  <c:v>980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DAD-4825-8694-C770AEB8AD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932683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(t-CO</a:t>
                </a:r>
                <a:r>
                  <a:rPr lang="en-US" altLang="ja-JP" baseline="-25000"/>
                  <a:t>2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2.1164184715637337E-2"/>
              <c:y val="8.6371148050938082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3268344"/>
        <c:crosses val="autoZero"/>
        <c:crossBetween val="between"/>
        <c:majorUnit val="2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70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(t-CO</a:t>
                </a:r>
                <a:r>
                  <a:rPr lang="en-US" altLang="ja-JP" baseline="-25000"/>
                  <a:t>2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0.87830907078259779"/>
              <c:y val="8.6371148050938082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  <c:majorUnit val="1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46588868708841"/>
          <c:y val="0.20948703992646081"/>
          <c:w val="0.7857163156113478"/>
          <c:h val="0.6748106486689163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'6月'!$BF$29</c:f>
              <c:strCache>
                <c:ptCount val="1"/>
                <c:pt idx="0">
                  <c:v>N-1年度単月実績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'6月'!$BG$28:$BR$28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'6月'!$BG$29:$BR$29</c:f>
              <c:numCache>
                <c:formatCode>#,##0.0;[Red]\-#,##0.0</c:formatCode>
                <c:ptCount val="12"/>
                <c:pt idx="0">
                  <c:v>300</c:v>
                </c:pt>
                <c:pt idx="1">
                  <c:v>200</c:v>
                </c:pt>
                <c:pt idx="2">
                  <c:v>250</c:v>
                </c:pt>
                <c:pt idx="3">
                  <c:v>400</c:v>
                </c:pt>
                <c:pt idx="4">
                  <c:v>400</c:v>
                </c:pt>
                <c:pt idx="5">
                  <c:v>350</c:v>
                </c:pt>
                <c:pt idx="6">
                  <c:v>250</c:v>
                </c:pt>
                <c:pt idx="7">
                  <c:v>250</c:v>
                </c:pt>
                <c:pt idx="8">
                  <c:v>300</c:v>
                </c:pt>
                <c:pt idx="9">
                  <c:v>350</c:v>
                </c:pt>
                <c:pt idx="10">
                  <c:v>350</c:v>
                </c:pt>
                <c:pt idx="11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38-4CB2-A6CD-9CF6F8629A2B}"/>
            </c:ext>
          </c:extLst>
        </c:ser>
        <c:ser>
          <c:idx val="0"/>
          <c:order val="1"/>
          <c:tx>
            <c:strRef>
              <c:f>'6月'!$BF$30</c:f>
              <c:strCache>
                <c:ptCount val="1"/>
                <c:pt idx="0">
                  <c:v>N年度単月目標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'6月'!$BG$28:$BR$28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'6月'!$BG$30:$BR$30</c:f>
              <c:numCache>
                <c:formatCode>#,##0.0;[Red]\-#,##0.0</c:formatCode>
                <c:ptCount val="12"/>
                <c:pt idx="0">
                  <c:v>291</c:v>
                </c:pt>
                <c:pt idx="1">
                  <c:v>414</c:v>
                </c:pt>
                <c:pt idx="2">
                  <c:v>575</c:v>
                </c:pt>
                <c:pt idx="3">
                  <c:v>557</c:v>
                </c:pt>
                <c:pt idx="4">
                  <c:v>437</c:v>
                </c:pt>
                <c:pt idx="5">
                  <c:v>504</c:v>
                </c:pt>
                <c:pt idx="6">
                  <c:v>454</c:v>
                </c:pt>
                <c:pt idx="7">
                  <c:v>489</c:v>
                </c:pt>
                <c:pt idx="8">
                  <c:v>588</c:v>
                </c:pt>
                <c:pt idx="9">
                  <c:v>601</c:v>
                </c:pt>
                <c:pt idx="10">
                  <c:v>644</c:v>
                </c:pt>
                <c:pt idx="11">
                  <c:v>690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38-4CB2-A6CD-9CF6F8629A2B}"/>
            </c:ext>
          </c:extLst>
        </c:ser>
        <c:ser>
          <c:idx val="5"/>
          <c:order val="2"/>
          <c:tx>
            <c:strRef>
              <c:f>'6月'!$BF$31</c:f>
              <c:strCache>
                <c:ptCount val="1"/>
                <c:pt idx="0">
                  <c:v>N年度単月実績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'6月'!$BG$28:$BR$28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'6月'!$BG$31:$BR$31</c:f>
              <c:numCache>
                <c:formatCode>#,##0.0;[Red]\-#,##0.0</c:formatCode>
                <c:ptCount val="12"/>
                <c:pt idx="0">
                  <c:v>350</c:v>
                </c:pt>
                <c:pt idx="1">
                  <c:v>420</c:v>
                </c:pt>
                <c:pt idx="2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38-4CB2-A6CD-9CF6F8629A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3264408"/>
        <c:axId val="1"/>
      </c:barChart>
      <c:lineChart>
        <c:grouping val="standard"/>
        <c:varyColors val="0"/>
        <c:ser>
          <c:idx val="2"/>
          <c:order val="3"/>
          <c:tx>
            <c:strRef>
              <c:f>'6月'!$BF$32</c:f>
              <c:strCache>
                <c:ptCount val="1"/>
                <c:pt idx="0">
                  <c:v>N-1年度実績累計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'6月'!$BG$28:$BR$28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'6月'!$BG$32:$BR$32</c:f>
              <c:numCache>
                <c:formatCode>#,##0.0;[Red]\-#,##0.0</c:formatCode>
                <c:ptCount val="12"/>
                <c:pt idx="0">
                  <c:v>300</c:v>
                </c:pt>
                <c:pt idx="1">
                  <c:v>500</c:v>
                </c:pt>
                <c:pt idx="2">
                  <c:v>750</c:v>
                </c:pt>
                <c:pt idx="3">
                  <c:v>1150</c:v>
                </c:pt>
                <c:pt idx="4">
                  <c:v>1550</c:v>
                </c:pt>
                <c:pt idx="5">
                  <c:v>1900</c:v>
                </c:pt>
                <c:pt idx="6">
                  <c:v>2150</c:v>
                </c:pt>
                <c:pt idx="7">
                  <c:v>2400</c:v>
                </c:pt>
                <c:pt idx="8">
                  <c:v>2700</c:v>
                </c:pt>
                <c:pt idx="9">
                  <c:v>3050</c:v>
                </c:pt>
                <c:pt idx="10">
                  <c:v>3400</c:v>
                </c:pt>
                <c:pt idx="11">
                  <c:v>3700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D38-4CB2-A6CD-9CF6F8629A2B}"/>
            </c:ext>
          </c:extLst>
        </c:ser>
        <c:ser>
          <c:idx val="3"/>
          <c:order val="4"/>
          <c:tx>
            <c:strRef>
              <c:f>'6月'!$BF$33</c:f>
              <c:strCache>
                <c:ptCount val="1"/>
                <c:pt idx="0">
                  <c:v>N年度目標累計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'6月'!$BG$28:$BR$28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'6月'!$BG$33:$BR$33</c:f>
              <c:numCache>
                <c:formatCode>#,##0.0;[Red]\-#,##0.0</c:formatCode>
                <c:ptCount val="12"/>
                <c:pt idx="0">
                  <c:v>291</c:v>
                </c:pt>
                <c:pt idx="1">
                  <c:v>705</c:v>
                </c:pt>
                <c:pt idx="2">
                  <c:v>1280</c:v>
                </c:pt>
                <c:pt idx="3">
                  <c:v>1837</c:v>
                </c:pt>
                <c:pt idx="4">
                  <c:v>2274</c:v>
                </c:pt>
                <c:pt idx="5">
                  <c:v>2778</c:v>
                </c:pt>
                <c:pt idx="6">
                  <c:v>3232</c:v>
                </c:pt>
                <c:pt idx="7">
                  <c:v>3721</c:v>
                </c:pt>
                <c:pt idx="8">
                  <c:v>4309</c:v>
                </c:pt>
                <c:pt idx="9">
                  <c:v>4910</c:v>
                </c:pt>
                <c:pt idx="10">
                  <c:v>5554</c:v>
                </c:pt>
                <c:pt idx="11">
                  <c:v>6244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D38-4CB2-A6CD-9CF6F8629A2B}"/>
            </c:ext>
          </c:extLst>
        </c:ser>
        <c:ser>
          <c:idx val="4"/>
          <c:order val="5"/>
          <c:tx>
            <c:strRef>
              <c:f>'6月'!$BF$34</c:f>
              <c:strCache>
                <c:ptCount val="1"/>
                <c:pt idx="0">
                  <c:v>N年度実績累計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'6月'!$BG$28:$BR$28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'6月'!$BG$34:$BR$34</c:f>
              <c:numCache>
                <c:formatCode>#,##0.0;[Red]\-#,##0.0</c:formatCode>
                <c:ptCount val="12"/>
                <c:pt idx="0">
                  <c:v>350</c:v>
                </c:pt>
                <c:pt idx="1">
                  <c:v>770</c:v>
                </c:pt>
                <c:pt idx="2">
                  <c:v>1320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D38-4CB2-A6CD-9CF6F8629A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932644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(t-CO</a:t>
                </a:r>
                <a:r>
                  <a:rPr lang="en-US" altLang="ja-JP" baseline="-25000"/>
                  <a:t>2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1.5873015873015872E-2"/>
              <c:y val="8.562768363631966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3264408"/>
        <c:crosses val="autoZero"/>
        <c:crossBetween val="between"/>
        <c:majorUnit val="2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70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(t-CO</a:t>
                </a:r>
                <a:r>
                  <a:rPr lang="en-US" altLang="ja-JP" baseline="-25000"/>
                  <a:t>2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0.87566359760585488"/>
              <c:y val="9.3784728521838001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  <c:majorUnit val="1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52936024656975"/>
          <c:y val="0.12638280404522892"/>
          <c:w val="0.79894386301221221"/>
          <c:h val="0.7409182619945018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'6月'!$BF$47</c:f>
              <c:strCache>
                <c:ptCount val="1"/>
                <c:pt idx="0">
                  <c:v>N-1年度単月実績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'6月'!$BG$46:$BR$46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'6月'!$BG$47:$BR$47</c:f>
              <c:numCache>
                <c:formatCode>#,##0.0;[Red]\-#,##0.0</c:formatCode>
                <c:ptCount val="12"/>
                <c:pt idx="0">
                  <c:v>200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300</c:v>
                </c:pt>
                <c:pt idx="5">
                  <c:v>250</c:v>
                </c:pt>
                <c:pt idx="6">
                  <c:v>150</c:v>
                </c:pt>
                <c:pt idx="7">
                  <c:v>150</c:v>
                </c:pt>
                <c:pt idx="8">
                  <c:v>200</c:v>
                </c:pt>
                <c:pt idx="9">
                  <c:v>250</c:v>
                </c:pt>
                <c:pt idx="10">
                  <c:v>250</c:v>
                </c:pt>
                <c:pt idx="11">
                  <c:v>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6A-4B46-A0C7-C1E7DA777915}"/>
            </c:ext>
          </c:extLst>
        </c:ser>
        <c:ser>
          <c:idx val="0"/>
          <c:order val="1"/>
          <c:tx>
            <c:strRef>
              <c:f>'6月'!$BF$48</c:f>
              <c:strCache>
                <c:ptCount val="1"/>
                <c:pt idx="0">
                  <c:v>N年度単月目標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'6月'!$BG$46:$BR$46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'6月'!$BG$48:$BR$48</c:f>
              <c:numCache>
                <c:formatCode>#,##0.0;[Red]\-#,##0.0</c:formatCode>
                <c:ptCount val="12"/>
                <c:pt idx="0">
                  <c:v>194</c:v>
                </c:pt>
                <c:pt idx="1">
                  <c:v>97</c:v>
                </c:pt>
                <c:pt idx="2">
                  <c:v>194</c:v>
                </c:pt>
                <c:pt idx="3">
                  <c:v>291</c:v>
                </c:pt>
                <c:pt idx="4">
                  <c:v>291</c:v>
                </c:pt>
                <c:pt idx="5">
                  <c:v>242.5</c:v>
                </c:pt>
                <c:pt idx="6">
                  <c:v>145.5</c:v>
                </c:pt>
                <c:pt idx="7">
                  <c:v>145.5</c:v>
                </c:pt>
                <c:pt idx="8">
                  <c:v>194</c:v>
                </c:pt>
                <c:pt idx="9">
                  <c:v>242.5</c:v>
                </c:pt>
                <c:pt idx="10">
                  <c:v>242.5</c:v>
                </c:pt>
                <c:pt idx="11">
                  <c:v>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6A-4B46-A0C7-C1E7DA777915}"/>
            </c:ext>
          </c:extLst>
        </c:ser>
        <c:ser>
          <c:idx val="5"/>
          <c:order val="2"/>
          <c:tx>
            <c:strRef>
              <c:f>'6月'!$BF$49</c:f>
              <c:strCache>
                <c:ptCount val="1"/>
                <c:pt idx="0">
                  <c:v>N年度単月実績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'6月'!$BG$46:$BR$46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'6月'!$BG$49:$BR$49</c:f>
              <c:numCache>
                <c:formatCode>#,##0.0;[Red]\-#,##0.0</c:formatCode>
                <c:ptCount val="12"/>
                <c:pt idx="0">
                  <c:v>190</c:v>
                </c:pt>
                <c:pt idx="1">
                  <c:v>100</c:v>
                </c:pt>
                <c:pt idx="2">
                  <c:v>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6A-4B46-A0C7-C1E7DA777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3284088"/>
        <c:axId val="1"/>
      </c:barChart>
      <c:lineChart>
        <c:grouping val="standard"/>
        <c:varyColors val="0"/>
        <c:ser>
          <c:idx val="2"/>
          <c:order val="3"/>
          <c:tx>
            <c:strRef>
              <c:f>'6月'!$BF$50</c:f>
              <c:strCache>
                <c:ptCount val="1"/>
                <c:pt idx="0">
                  <c:v>N-1年度実績累計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'6月'!$BG$46:$BR$46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'6月'!$BG$50:$BR$50</c:f>
              <c:numCache>
                <c:formatCode>#,##0.0;[Red]\-#,##0.0</c:formatCode>
                <c:ptCount val="12"/>
                <c:pt idx="0">
                  <c:v>200</c:v>
                </c:pt>
                <c:pt idx="1">
                  <c:v>300</c:v>
                </c:pt>
                <c:pt idx="2">
                  <c:v>500</c:v>
                </c:pt>
                <c:pt idx="3">
                  <c:v>800</c:v>
                </c:pt>
                <c:pt idx="4">
                  <c:v>1100</c:v>
                </c:pt>
                <c:pt idx="5">
                  <c:v>1350</c:v>
                </c:pt>
                <c:pt idx="6">
                  <c:v>1500</c:v>
                </c:pt>
                <c:pt idx="7">
                  <c:v>1650</c:v>
                </c:pt>
                <c:pt idx="8">
                  <c:v>1850</c:v>
                </c:pt>
                <c:pt idx="9">
                  <c:v>2100</c:v>
                </c:pt>
                <c:pt idx="10">
                  <c:v>2350</c:v>
                </c:pt>
                <c:pt idx="11">
                  <c:v>2550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36A-4B46-A0C7-C1E7DA777915}"/>
            </c:ext>
          </c:extLst>
        </c:ser>
        <c:ser>
          <c:idx val="3"/>
          <c:order val="4"/>
          <c:tx>
            <c:strRef>
              <c:f>'6月'!$BF$51</c:f>
              <c:strCache>
                <c:ptCount val="1"/>
                <c:pt idx="0">
                  <c:v>N年度目標累計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'6月'!$BG$46:$BR$46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'6月'!$BG$51:$BR$51</c:f>
              <c:numCache>
                <c:formatCode>#,##0.0;[Red]\-#,##0.0</c:formatCode>
                <c:ptCount val="12"/>
                <c:pt idx="0">
                  <c:v>194</c:v>
                </c:pt>
                <c:pt idx="1">
                  <c:v>291</c:v>
                </c:pt>
                <c:pt idx="2">
                  <c:v>485</c:v>
                </c:pt>
                <c:pt idx="3">
                  <c:v>776</c:v>
                </c:pt>
                <c:pt idx="4">
                  <c:v>1067</c:v>
                </c:pt>
                <c:pt idx="5">
                  <c:v>1309.5</c:v>
                </c:pt>
                <c:pt idx="6">
                  <c:v>1455</c:v>
                </c:pt>
                <c:pt idx="7">
                  <c:v>1600.5</c:v>
                </c:pt>
                <c:pt idx="8">
                  <c:v>1794.5</c:v>
                </c:pt>
                <c:pt idx="9">
                  <c:v>2037</c:v>
                </c:pt>
                <c:pt idx="10">
                  <c:v>2279.5</c:v>
                </c:pt>
                <c:pt idx="11">
                  <c:v>2473.5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36A-4B46-A0C7-C1E7DA777915}"/>
            </c:ext>
          </c:extLst>
        </c:ser>
        <c:ser>
          <c:idx val="4"/>
          <c:order val="5"/>
          <c:tx>
            <c:strRef>
              <c:f>'6月'!$BF$52</c:f>
              <c:strCache>
                <c:ptCount val="1"/>
                <c:pt idx="0">
                  <c:v>N年度実績累計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'6月'!$BG$46:$BR$46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'6月'!$BG$52:$BR$52</c:f>
              <c:numCache>
                <c:formatCode>#,##0.0;[Red]\-#,##0.0</c:formatCode>
                <c:ptCount val="12"/>
                <c:pt idx="0">
                  <c:v>190</c:v>
                </c:pt>
                <c:pt idx="1">
                  <c:v>290</c:v>
                </c:pt>
                <c:pt idx="2">
                  <c:v>490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36A-4B46-A0C7-C1E7DA777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932840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0"/>
        </c:scaling>
        <c:delete val="0"/>
        <c:axPos val="l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3284088"/>
        <c:crosses val="autoZero"/>
        <c:crossBetween val="between"/>
        <c:majorUnit val="2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7000"/>
          <c:min val="0"/>
        </c:scaling>
        <c:delete val="0"/>
        <c:axPos val="r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  <c:majorUnit val="1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19774925013751E-2"/>
          <c:y val="0.13850740355568761"/>
          <c:w val="0.83333548625445975"/>
          <c:h val="0.7566275441984846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'6月'!$BF$56</c:f>
              <c:strCache>
                <c:ptCount val="1"/>
                <c:pt idx="0">
                  <c:v>N-1年度単月実績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'6月'!$BG$55:$BR$55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'6月'!$BG$56:$BR$56</c:f>
              <c:numCache>
                <c:formatCode>#,##0.0;[Red]\-#,##0.0</c:formatCode>
                <c:ptCount val="12"/>
                <c:pt idx="0">
                  <c:v>150</c:v>
                </c:pt>
                <c:pt idx="1">
                  <c:v>100</c:v>
                </c:pt>
                <c:pt idx="2">
                  <c:v>150</c:v>
                </c:pt>
                <c:pt idx="3">
                  <c:v>250</c:v>
                </c:pt>
                <c:pt idx="4">
                  <c:v>250</c:v>
                </c:pt>
                <c:pt idx="5">
                  <c:v>200</c:v>
                </c:pt>
                <c:pt idx="6">
                  <c:v>150</c:v>
                </c:pt>
                <c:pt idx="7">
                  <c:v>150</c:v>
                </c:pt>
                <c:pt idx="8">
                  <c:v>200</c:v>
                </c:pt>
                <c:pt idx="9">
                  <c:v>200</c:v>
                </c:pt>
                <c:pt idx="10">
                  <c:v>200</c:v>
                </c:pt>
                <c:pt idx="11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8C-47A7-BC5A-25DD3E8D3482}"/>
            </c:ext>
          </c:extLst>
        </c:ser>
        <c:ser>
          <c:idx val="0"/>
          <c:order val="1"/>
          <c:tx>
            <c:strRef>
              <c:f>'6月'!$BF$57</c:f>
              <c:strCache>
                <c:ptCount val="1"/>
                <c:pt idx="0">
                  <c:v>N年度単月目標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'6月'!$BG$55:$BR$55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'6月'!$BG$57:$BR$57</c:f>
              <c:numCache>
                <c:formatCode>#,##0.0;[Red]\-#,##0.0</c:formatCode>
                <c:ptCount val="12"/>
                <c:pt idx="0">
                  <c:v>145.5</c:v>
                </c:pt>
                <c:pt idx="1">
                  <c:v>97</c:v>
                </c:pt>
                <c:pt idx="2">
                  <c:v>145.5</c:v>
                </c:pt>
                <c:pt idx="3">
                  <c:v>242.5</c:v>
                </c:pt>
                <c:pt idx="4">
                  <c:v>242.5</c:v>
                </c:pt>
                <c:pt idx="5">
                  <c:v>194</c:v>
                </c:pt>
                <c:pt idx="6">
                  <c:v>145.5</c:v>
                </c:pt>
                <c:pt idx="7">
                  <c:v>145.5</c:v>
                </c:pt>
                <c:pt idx="8">
                  <c:v>194</c:v>
                </c:pt>
                <c:pt idx="9">
                  <c:v>194</c:v>
                </c:pt>
                <c:pt idx="10">
                  <c:v>194</c:v>
                </c:pt>
                <c:pt idx="11">
                  <c:v>145.5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8C-47A7-BC5A-25DD3E8D3482}"/>
            </c:ext>
          </c:extLst>
        </c:ser>
        <c:ser>
          <c:idx val="5"/>
          <c:order val="2"/>
          <c:tx>
            <c:strRef>
              <c:f>'6月'!$BF$58</c:f>
              <c:strCache>
                <c:ptCount val="1"/>
                <c:pt idx="0">
                  <c:v>N年度単月実績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'6月'!$BG$55:$BR$55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'6月'!$BG$58:$BR$58</c:f>
              <c:numCache>
                <c:formatCode>#,##0.0;[Red]\-#,##0.0</c:formatCode>
                <c:ptCount val="12"/>
                <c:pt idx="0">
                  <c:v>150</c:v>
                </c:pt>
                <c:pt idx="1">
                  <c:v>100</c:v>
                </c:pt>
                <c:pt idx="2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8C-47A7-BC5A-25DD3E8D34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3278840"/>
        <c:axId val="1"/>
      </c:barChart>
      <c:lineChart>
        <c:grouping val="standard"/>
        <c:varyColors val="0"/>
        <c:ser>
          <c:idx val="2"/>
          <c:order val="3"/>
          <c:tx>
            <c:strRef>
              <c:f>'6月'!$BF$59</c:f>
              <c:strCache>
                <c:ptCount val="1"/>
                <c:pt idx="0">
                  <c:v>N-1年度実績累計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'6月'!$BG$55:$BR$55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'6月'!$BG$59:$BR$59</c:f>
              <c:numCache>
                <c:formatCode>#,##0.0;[Red]\-#,##0.0</c:formatCode>
                <c:ptCount val="12"/>
                <c:pt idx="0">
                  <c:v>150</c:v>
                </c:pt>
                <c:pt idx="1">
                  <c:v>250</c:v>
                </c:pt>
                <c:pt idx="2">
                  <c:v>400</c:v>
                </c:pt>
                <c:pt idx="3">
                  <c:v>650</c:v>
                </c:pt>
                <c:pt idx="4">
                  <c:v>900</c:v>
                </c:pt>
                <c:pt idx="5">
                  <c:v>1100</c:v>
                </c:pt>
                <c:pt idx="6">
                  <c:v>1250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2150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C8C-47A7-BC5A-25DD3E8D3482}"/>
            </c:ext>
          </c:extLst>
        </c:ser>
        <c:ser>
          <c:idx val="3"/>
          <c:order val="4"/>
          <c:tx>
            <c:strRef>
              <c:f>'6月'!$BF$60</c:f>
              <c:strCache>
                <c:ptCount val="1"/>
                <c:pt idx="0">
                  <c:v>N年度目標累計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'6月'!$BG$55:$BR$55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'6月'!$BG$60:$BR$60</c:f>
              <c:numCache>
                <c:formatCode>#,##0.0;[Red]\-#,##0.0</c:formatCode>
                <c:ptCount val="12"/>
                <c:pt idx="0">
                  <c:v>145.5</c:v>
                </c:pt>
                <c:pt idx="1">
                  <c:v>242.5</c:v>
                </c:pt>
                <c:pt idx="2">
                  <c:v>388</c:v>
                </c:pt>
                <c:pt idx="3">
                  <c:v>630.5</c:v>
                </c:pt>
                <c:pt idx="4">
                  <c:v>873</c:v>
                </c:pt>
                <c:pt idx="5">
                  <c:v>1067</c:v>
                </c:pt>
                <c:pt idx="6">
                  <c:v>1212.5</c:v>
                </c:pt>
                <c:pt idx="7">
                  <c:v>1358</c:v>
                </c:pt>
                <c:pt idx="8">
                  <c:v>1552</c:v>
                </c:pt>
                <c:pt idx="9">
                  <c:v>1746</c:v>
                </c:pt>
                <c:pt idx="10">
                  <c:v>1940</c:v>
                </c:pt>
                <c:pt idx="11">
                  <c:v>2085.5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C8C-47A7-BC5A-25DD3E8D3482}"/>
            </c:ext>
          </c:extLst>
        </c:ser>
        <c:ser>
          <c:idx val="4"/>
          <c:order val="5"/>
          <c:tx>
            <c:strRef>
              <c:f>'6月'!$BF$61</c:f>
              <c:strCache>
                <c:ptCount val="1"/>
                <c:pt idx="0">
                  <c:v>N年度実績累計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'6月'!$BG$55:$BR$55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'6月'!$BG$61:$BR$61</c:f>
              <c:numCache>
                <c:formatCode>#,##0.0;[Red]\-#,##0.0</c:formatCode>
                <c:ptCount val="12"/>
                <c:pt idx="0">
                  <c:v>150</c:v>
                </c:pt>
                <c:pt idx="1">
                  <c:v>250</c:v>
                </c:pt>
                <c:pt idx="2">
                  <c:v>400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C8C-47A7-BC5A-25DD3E8D34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932788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(t-CO</a:t>
                </a:r>
                <a:r>
                  <a:rPr lang="en-US" altLang="ja-JP" baseline="-25000"/>
                  <a:t>2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2.2779299326714596E-2"/>
              <c:y val="9.8232060615064624E-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3278840"/>
        <c:crosses val="autoZero"/>
        <c:crossBetween val="between"/>
        <c:majorUnit val="2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70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(t-CO</a:t>
                </a:r>
                <a:r>
                  <a:rPr lang="en-US" altLang="ja-JP" baseline="-25000"/>
                  <a:t>2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0.88194282779869915"/>
              <c:y val="1.8656465111672359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  <c:majorUnit val="1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19774925013751E-2"/>
          <c:y val="0.14182070150196147"/>
          <c:w val="0.82539895781394113"/>
          <c:h val="0.7443050897112412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'7月'!$BF$38</c:f>
              <c:strCache>
                <c:ptCount val="1"/>
                <c:pt idx="0">
                  <c:v>N-1年度単月実績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'7月'!$BG$37:$BR$37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'7月'!$BG$38:$BR$38</c:f>
              <c:numCache>
                <c:formatCode>#,##0.0;[Red]\-#,##0.0</c:formatCode>
                <c:ptCount val="12"/>
                <c:pt idx="0">
                  <c:v>250</c:v>
                </c:pt>
                <c:pt idx="1">
                  <c:v>150</c:v>
                </c:pt>
                <c:pt idx="2">
                  <c:v>200</c:v>
                </c:pt>
                <c:pt idx="3">
                  <c:v>350</c:v>
                </c:pt>
                <c:pt idx="4">
                  <c:v>350</c:v>
                </c:pt>
                <c:pt idx="5">
                  <c:v>300</c:v>
                </c:pt>
                <c:pt idx="6">
                  <c:v>200</c:v>
                </c:pt>
                <c:pt idx="7">
                  <c:v>200</c:v>
                </c:pt>
                <c:pt idx="8">
                  <c:v>250</c:v>
                </c:pt>
                <c:pt idx="9">
                  <c:v>300</c:v>
                </c:pt>
                <c:pt idx="10">
                  <c:v>300</c:v>
                </c:pt>
                <c:pt idx="11">
                  <c:v>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58-4FED-93A7-BB6002834838}"/>
            </c:ext>
          </c:extLst>
        </c:ser>
        <c:ser>
          <c:idx val="0"/>
          <c:order val="1"/>
          <c:tx>
            <c:strRef>
              <c:f>'7月'!$BF$39</c:f>
              <c:strCache>
                <c:ptCount val="1"/>
                <c:pt idx="0">
                  <c:v>N年度単月目標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'7月'!$BG$37:$BR$37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'7月'!$BG$39:$BR$39</c:f>
              <c:numCache>
                <c:formatCode>#,##0.0;[Red]\-#,##0.0</c:formatCode>
                <c:ptCount val="12"/>
                <c:pt idx="0">
                  <c:v>242.5</c:v>
                </c:pt>
                <c:pt idx="1">
                  <c:v>145.5</c:v>
                </c:pt>
                <c:pt idx="2">
                  <c:v>194</c:v>
                </c:pt>
                <c:pt idx="3">
                  <c:v>339.5</c:v>
                </c:pt>
                <c:pt idx="4">
                  <c:v>339.5</c:v>
                </c:pt>
                <c:pt idx="5">
                  <c:v>291</c:v>
                </c:pt>
                <c:pt idx="6">
                  <c:v>194</c:v>
                </c:pt>
                <c:pt idx="7">
                  <c:v>194</c:v>
                </c:pt>
                <c:pt idx="8">
                  <c:v>242.5</c:v>
                </c:pt>
                <c:pt idx="9">
                  <c:v>291</c:v>
                </c:pt>
                <c:pt idx="10">
                  <c:v>291</c:v>
                </c:pt>
                <c:pt idx="11">
                  <c:v>242.5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58-4FED-93A7-BB6002834838}"/>
            </c:ext>
          </c:extLst>
        </c:ser>
        <c:ser>
          <c:idx val="5"/>
          <c:order val="2"/>
          <c:tx>
            <c:strRef>
              <c:f>'7月'!$BF$40</c:f>
              <c:strCache>
                <c:ptCount val="1"/>
                <c:pt idx="0">
                  <c:v>N年度単月実績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'7月'!$BG$37:$BR$37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'7月'!$BG$40:$BR$40</c:f>
              <c:numCache>
                <c:formatCode>#,##0.0;[Red]\-#,##0.0</c:formatCode>
                <c:ptCount val="12"/>
                <c:pt idx="0">
                  <c:v>250</c:v>
                </c:pt>
                <c:pt idx="1">
                  <c:v>150</c:v>
                </c:pt>
                <c:pt idx="2">
                  <c:v>190</c:v>
                </c:pt>
                <c:pt idx="3">
                  <c:v>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58-4FED-93A7-BB60028348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3282120"/>
        <c:axId val="1"/>
      </c:barChart>
      <c:lineChart>
        <c:grouping val="standard"/>
        <c:varyColors val="0"/>
        <c:ser>
          <c:idx val="2"/>
          <c:order val="3"/>
          <c:tx>
            <c:strRef>
              <c:f>'7月'!$BF$41</c:f>
              <c:strCache>
                <c:ptCount val="1"/>
                <c:pt idx="0">
                  <c:v>N-1年度実績累計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'7月'!$BG$37:$BR$37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'7月'!$BG$41:$BR$41</c:f>
              <c:numCache>
                <c:formatCode>#,##0.0;[Red]\-#,##0.0</c:formatCode>
                <c:ptCount val="12"/>
                <c:pt idx="0">
                  <c:v>250</c:v>
                </c:pt>
                <c:pt idx="1">
                  <c:v>400</c:v>
                </c:pt>
                <c:pt idx="2">
                  <c:v>600</c:v>
                </c:pt>
                <c:pt idx="3">
                  <c:v>950</c:v>
                </c:pt>
                <c:pt idx="4">
                  <c:v>1300</c:v>
                </c:pt>
                <c:pt idx="5">
                  <c:v>1600</c:v>
                </c:pt>
                <c:pt idx="6">
                  <c:v>1800</c:v>
                </c:pt>
                <c:pt idx="7">
                  <c:v>2000</c:v>
                </c:pt>
                <c:pt idx="8">
                  <c:v>2250</c:v>
                </c:pt>
                <c:pt idx="9">
                  <c:v>2550</c:v>
                </c:pt>
                <c:pt idx="10">
                  <c:v>2850</c:v>
                </c:pt>
                <c:pt idx="11">
                  <c:v>3100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E58-4FED-93A7-BB6002834838}"/>
            </c:ext>
          </c:extLst>
        </c:ser>
        <c:ser>
          <c:idx val="3"/>
          <c:order val="4"/>
          <c:tx>
            <c:strRef>
              <c:f>'7月'!$BF$42</c:f>
              <c:strCache>
                <c:ptCount val="1"/>
                <c:pt idx="0">
                  <c:v>N年度目標累計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'7月'!$BG$37:$BR$37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'7月'!$BG$42:$BR$42</c:f>
              <c:numCache>
                <c:formatCode>#,##0.0;[Red]\-#,##0.0</c:formatCode>
                <c:ptCount val="12"/>
                <c:pt idx="0">
                  <c:v>242.5</c:v>
                </c:pt>
                <c:pt idx="1">
                  <c:v>388</c:v>
                </c:pt>
                <c:pt idx="2">
                  <c:v>582</c:v>
                </c:pt>
                <c:pt idx="3">
                  <c:v>921.5</c:v>
                </c:pt>
                <c:pt idx="4">
                  <c:v>1261</c:v>
                </c:pt>
                <c:pt idx="5">
                  <c:v>1552</c:v>
                </c:pt>
                <c:pt idx="6">
                  <c:v>1746</c:v>
                </c:pt>
                <c:pt idx="7">
                  <c:v>1940</c:v>
                </c:pt>
                <c:pt idx="8">
                  <c:v>2182.5</c:v>
                </c:pt>
                <c:pt idx="9">
                  <c:v>2473.5</c:v>
                </c:pt>
                <c:pt idx="10">
                  <c:v>2764.5</c:v>
                </c:pt>
                <c:pt idx="11">
                  <c:v>3007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E58-4FED-93A7-BB6002834838}"/>
            </c:ext>
          </c:extLst>
        </c:ser>
        <c:ser>
          <c:idx val="4"/>
          <c:order val="5"/>
          <c:tx>
            <c:strRef>
              <c:f>'7月'!$BF$43</c:f>
              <c:strCache>
                <c:ptCount val="1"/>
                <c:pt idx="0">
                  <c:v>N年度実績累計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'7月'!$BG$37:$BR$37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'7月'!$BG$43:$BR$43</c:f>
              <c:numCache>
                <c:formatCode>#,##0.0;[Red]\-#,##0.0</c:formatCode>
                <c:ptCount val="12"/>
                <c:pt idx="0">
                  <c:v>250</c:v>
                </c:pt>
                <c:pt idx="1">
                  <c:v>400</c:v>
                </c:pt>
                <c:pt idx="2">
                  <c:v>590</c:v>
                </c:pt>
                <c:pt idx="3">
                  <c:v>940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E58-4FED-93A7-BB60028348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932821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(t-CO</a:t>
                </a:r>
                <a:r>
                  <a:rPr lang="en-US" altLang="ja-JP" baseline="-25000"/>
                  <a:t>2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1.8518486819582337E-2"/>
              <c:y val="2.4148981377327832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3282120"/>
        <c:crosses val="autoZero"/>
        <c:crossBetween val="between"/>
        <c:majorUnit val="2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70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(t-CO</a:t>
                </a:r>
                <a:r>
                  <a:rPr lang="en-US" altLang="ja-JP" baseline="-25000"/>
                  <a:t>2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0.88464994864772339"/>
              <c:y val="2.4694913135858018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  <c:majorUnit val="1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53984575835475"/>
          <c:y val="0.19679060950714491"/>
          <c:w val="0.76863753213367614"/>
          <c:h val="0.6912112374842033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'4月'!$BF$11</c:f>
              <c:strCache>
                <c:ptCount val="1"/>
                <c:pt idx="0">
                  <c:v>N-1年度単月実績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'4月'!$BG$10:$BR$10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'4月'!$BG$11:$BR$11</c:f>
              <c:numCache>
                <c:formatCode>#,##0.0;[Red]\-#,##0.0</c:formatCode>
                <c:ptCount val="12"/>
                <c:pt idx="0">
                  <c:v>1300</c:v>
                </c:pt>
                <c:pt idx="1">
                  <c:v>850</c:v>
                </c:pt>
                <c:pt idx="2">
                  <c:v>1150</c:v>
                </c:pt>
                <c:pt idx="3">
                  <c:v>1800</c:v>
                </c:pt>
                <c:pt idx="4">
                  <c:v>1800</c:v>
                </c:pt>
                <c:pt idx="5">
                  <c:v>1550</c:v>
                </c:pt>
                <c:pt idx="6">
                  <c:v>1100</c:v>
                </c:pt>
                <c:pt idx="7">
                  <c:v>1100</c:v>
                </c:pt>
                <c:pt idx="8">
                  <c:v>1350</c:v>
                </c:pt>
                <c:pt idx="9">
                  <c:v>1550</c:v>
                </c:pt>
                <c:pt idx="10">
                  <c:v>1550</c:v>
                </c:pt>
                <c:pt idx="11">
                  <c:v>1300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D9-4681-A66A-0BBAC0511932}"/>
            </c:ext>
          </c:extLst>
        </c:ser>
        <c:ser>
          <c:idx val="0"/>
          <c:order val="1"/>
          <c:tx>
            <c:strRef>
              <c:f>'4月'!$BF$12</c:f>
              <c:strCache>
                <c:ptCount val="1"/>
                <c:pt idx="0">
                  <c:v>N年度単月目標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'4月'!$BG$10:$BR$10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'4月'!$BG$12:$BR$12</c:f>
              <c:numCache>
                <c:formatCode>#,##0.0;[Red]\-#,##0.0</c:formatCode>
                <c:ptCount val="12"/>
                <c:pt idx="0">
                  <c:v>1261</c:v>
                </c:pt>
                <c:pt idx="1">
                  <c:v>1044.5</c:v>
                </c:pt>
                <c:pt idx="2">
                  <c:v>1448</c:v>
                </c:pt>
                <c:pt idx="3">
                  <c:v>1915</c:v>
                </c:pt>
                <c:pt idx="4">
                  <c:v>1795</c:v>
                </c:pt>
                <c:pt idx="5">
                  <c:v>1668</c:v>
                </c:pt>
                <c:pt idx="6">
                  <c:v>1278.5</c:v>
                </c:pt>
                <c:pt idx="7">
                  <c:v>1313.5</c:v>
                </c:pt>
                <c:pt idx="8">
                  <c:v>1606.5</c:v>
                </c:pt>
                <c:pt idx="9">
                  <c:v>1765</c:v>
                </c:pt>
                <c:pt idx="10">
                  <c:v>1808</c:v>
                </c:pt>
                <c:pt idx="11">
                  <c:v>1660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D9-4681-A66A-0BBAC0511932}"/>
            </c:ext>
          </c:extLst>
        </c:ser>
        <c:ser>
          <c:idx val="5"/>
          <c:order val="2"/>
          <c:tx>
            <c:strRef>
              <c:f>'4月'!$BF$13</c:f>
              <c:strCache>
                <c:ptCount val="1"/>
                <c:pt idx="0">
                  <c:v>N年度単月実績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'4月'!$BG$10:$BR$10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'4月'!$BG$13:$BR$13</c:f>
              <c:numCache>
                <c:formatCode>#,##0.0;[Red]\-#,##0.0</c:formatCode>
                <c:ptCount val="12"/>
                <c:pt idx="0">
                  <c:v>1290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AD9-4681-A66A-0BBAC05119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4576216"/>
        <c:axId val="1"/>
      </c:barChart>
      <c:lineChart>
        <c:grouping val="standard"/>
        <c:varyColors val="0"/>
        <c:ser>
          <c:idx val="2"/>
          <c:order val="3"/>
          <c:tx>
            <c:strRef>
              <c:f>'4月'!$BF$14</c:f>
              <c:strCache>
                <c:ptCount val="1"/>
                <c:pt idx="0">
                  <c:v>N-1年度実績累計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'4月'!$BG$10:$BR$10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'4月'!$BG$14:$BR$14</c:f>
              <c:numCache>
                <c:formatCode>#,##0.0;[Red]\-#,##0.0</c:formatCode>
                <c:ptCount val="12"/>
                <c:pt idx="0">
                  <c:v>1300</c:v>
                </c:pt>
                <c:pt idx="1">
                  <c:v>2150</c:v>
                </c:pt>
                <c:pt idx="2">
                  <c:v>3300</c:v>
                </c:pt>
                <c:pt idx="3">
                  <c:v>5100</c:v>
                </c:pt>
                <c:pt idx="4">
                  <c:v>6900</c:v>
                </c:pt>
                <c:pt idx="5">
                  <c:v>8450</c:v>
                </c:pt>
                <c:pt idx="6">
                  <c:v>9550</c:v>
                </c:pt>
                <c:pt idx="7">
                  <c:v>10650</c:v>
                </c:pt>
                <c:pt idx="8">
                  <c:v>12000</c:v>
                </c:pt>
                <c:pt idx="9">
                  <c:v>13550</c:v>
                </c:pt>
                <c:pt idx="10">
                  <c:v>15100</c:v>
                </c:pt>
                <c:pt idx="11">
                  <c:v>16400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AD9-4681-A66A-0BBAC0511932}"/>
            </c:ext>
          </c:extLst>
        </c:ser>
        <c:ser>
          <c:idx val="3"/>
          <c:order val="4"/>
          <c:tx>
            <c:strRef>
              <c:f>'4月'!$BF$15</c:f>
              <c:strCache>
                <c:ptCount val="1"/>
                <c:pt idx="0">
                  <c:v>N年度目標累計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'4月'!$BG$10:$BR$10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'4月'!$BG$15:$BR$15</c:f>
              <c:numCache>
                <c:formatCode>#,##0.0;[Red]\-#,##0.0</c:formatCode>
                <c:ptCount val="12"/>
                <c:pt idx="0">
                  <c:v>1261</c:v>
                </c:pt>
                <c:pt idx="1">
                  <c:v>2305.5</c:v>
                </c:pt>
                <c:pt idx="2">
                  <c:v>3753.5</c:v>
                </c:pt>
                <c:pt idx="3">
                  <c:v>5668.5</c:v>
                </c:pt>
                <c:pt idx="4">
                  <c:v>7463.5</c:v>
                </c:pt>
                <c:pt idx="5">
                  <c:v>9131.5</c:v>
                </c:pt>
                <c:pt idx="6">
                  <c:v>10410</c:v>
                </c:pt>
                <c:pt idx="7">
                  <c:v>11723.5</c:v>
                </c:pt>
                <c:pt idx="8">
                  <c:v>13330</c:v>
                </c:pt>
                <c:pt idx="9">
                  <c:v>15095</c:v>
                </c:pt>
                <c:pt idx="10">
                  <c:v>16903</c:v>
                </c:pt>
                <c:pt idx="11">
                  <c:v>18563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AD9-4681-A66A-0BBAC0511932}"/>
            </c:ext>
          </c:extLst>
        </c:ser>
        <c:ser>
          <c:idx val="4"/>
          <c:order val="5"/>
          <c:tx>
            <c:strRef>
              <c:f>'4月'!$BF$16</c:f>
              <c:strCache>
                <c:ptCount val="1"/>
                <c:pt idx="0">
                  <c:v>N年度実績累計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'4月'!$BG$10:$BR$10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'4月'!$BG$16:$BR$16</c:f>
              <c:numCache>
                <c:formatCode>#,##0.0;[Red]\-#,##0.0</c:formatCode>
                <c:ptCount val="12"/>
                <c:pt idx="0">
                  <c:v>1290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AD9-4681-A66A-0BBAC05119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245762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(t-CO</a:t>
                </a:r>
                <a:r>
                  <a:rPr lang="en-US" altLang="ja-JP" baseline="-25000"/>
                  <a:t>2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1.799491818841794E-2"/>
              <c:y val="8.6716243802857973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4576216"/>
        <c:crosses val="autoZero"/>
        <c:crossBetween val="between"/>
        <c:majorUnit val="1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250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(t-CO</a:t>
                </a:r>
                <a:r>
                  <a:rPr lang="en-US" altLang="ja-JP" baseline="-25000"/>
                  <a:t>2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0.84832914502708445"/>
              <c:y val="9.0716438222999907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  <c:majorUnit val="5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53984575835475"/>
          <c:y val="0.19679060950714491"/>
          <c:w val="0.76863753213367614"/>
          <c:h val="0.6912112374842033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'7月'!$BF$11</c:f>
              <c:strCache>
                <c:ptCount val="1"/>
                <c:pt idx="0">
                  <c:v>N-1年度単月実績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'7月'!$BG$10:$BR$10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'7月'!$BG$11:$BR$11</c:f>
              <c:numCache>
                <c:formatCode>#,##0.0;[Red]\-#,##0.0</c:formatCode>
                <c:ptCount val="12"/>
                <c:pt idx="0">
                  <c:v>1300</c:v>
                </c:pt>
                <c:pt idx="1">
                  <c:v>850</c:v>
                </c:pt>
                <c:pt idx="2">
                  <c:v>1150</c:v>
                </c:pt>
                <c:pt idx="3">
                  <c:v>1800</c:v>
                </c:pt>
                <c:pt idx="4">
                  <c:v>1800</c:v>
                </c:pt>
                <c:pt idx="5">
                  <c:v>1550</c:v>
                </c:pt>
                <c:pt idx="6">
                  <c:v>1100</c:v>
                </c:pt>
                <c:pt idx="7">
                  <c:v>1100</c:v>
                </c:pt>
                <c:pt idx="8">
                  <c:v>1350</c:v>
                </c:pt>
                <c:pt idx="9">
                  <c:v>1550</c:v>
                </c:pt>
                <c:pt idx="10">
                  <c:v>1550</c:v>
                </c:pt>
                <c:pt idx="11">
                  <c:v>1300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97-47A3-9E16-D13FD8B65CEA}"/>
            </c:ext>
          </c:extLst>
        </c:ser>
        <c:ser>
          <c:idx val="0"/>
          <c:order val="1"/>
          <c:tx>
            <c:strRef>
              <c:f>'7月'!$BF$12</c:f>
              <c:strCache>
                <c:ptCount val="1"/>
                <c:pt idx="0">
                  <c:v>N年度単月目標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'7月'!$BG$10:$BR$10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'7月'!$BG$12:$BR$12</c:f>
              <c:numCache>
                <c:formatCode>#,##0.0;[Red]\-#,##0.0</c:formatCode>
                <c:ptCount val="12"/>
                <c:pt idx="0">
                  <c:v>1261</c:v>
                </c:pt>
                <c:pt idx="1">
                  <c:v>1044.5</c:v>
                </c:pt>
                <c:pt idx="2">
                  <c:v>1448</c:v>
                </c:pt>
                <c:pt idx="3">
                  <c:v>1915</c:v>
                </c:pt>
                <c:pt idx="4">
                  <c:v>1795</c:v>
                </c:pt>
                <c:pt idx="5">
                  <c:v>1668</c:v>
                </c:pt>
                <c:pt idx="6">
                  <c:v>1278.5</c:v>
                </c:pt>
                <c:pt idx="7">
                  <c:v>1313.5</c:v>
                </c:pt>
                <c:pt idx="8">
                  <c:v>1606.5</c:v>
                </c:pt>
                <c:pt idx="9">
                  <c:v>1765</c:v>
                </c:pt>
                <c:pt idx="10">
                  <c:v>1808</c:v>
                </c:pt>
                <c:pt idx="11">
                  <c:v>1660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97-47A3-9E16-D13FD8B65CEA}"/>
            </c:ext>
          </c:extLst>
        </c:ser>
        <c:ser>
          <c:idx val="5"/>
          <c:order val="2"/>
          <c:tx>
            <c:strRef>
              <c:f>'7月'!$BF$13</c:f>
              <c:strCache>
                <c:ptCount val="1"/>
                <c:pt idx="0">
                  <c:v>N年度単月実績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'7月'!$BG$10:$BR$10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'7月'!$BG$13:$BR$13</c:f>
              <c:numCache>
                <c:formatCode>#,##0.0;[Red]\-#,##0.0</c:formatCode>
                <c:ptCount val="12"/>
                <c:pt idx="0">
                  <c:v>1290</c:v>
                </c:pt>
                <c:pt idx="1">
                  <c:v>1060</c:v>
                </c:pt>
                <c:pt idx="2">
                  <c:v>1430</c:v>
                </c:pt>
                <c:pt idx="3">
                  <c:v>1970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297-47A3-9E16-D13FD8B65C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3284416"/>
        <c:axId val="1"/>
      </c:barChart>
      <c:lineChart>
        <c:grouping val="standard"/>
        <c:varyColors val="0"/>
        <c:ser>
          <c:idx val="2"/>
          <c:order val="3"/>
          <c:tx>
            <c:strRef>
              <c:f>'7月'!$BF$14</c:f>
              <c:strCache>
                <c:ptCount val="1"/>
                <c:pt idx="0">
                  <c:v>N-1年度実績累計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'7月'!$BG$10:$BR$10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'7月'!$BG$14:$BR$14</c:f>
              <c:numCache>
                <c:formatCode>#,##0.0;[Red]\-#,##0.0</c:formatCode>
                <c:ptCount val="12"/>
                <c:pt idx="0">
                  <c:v>1300</c:v>
                </c:pt>
                <c:pt idx="1">
                  <c:v>2150</c:v>
                </c:pt>
                <c:pt idx="2">
                  <c:v>3300</c:v>
                </c:pt>
                <c:pt idx="3">
                  <c:v>5100</c:v>
                </c:pt>
                <c:pt idx="4">
                  <c:v>6900</c:v>
                </c:pt>
                <c:pt idx="5">
                  <c:v>8450</c:v>
                </c:pt>
                <c:pt idx="6">
                  <c:v>9550</c:v>
                </c:pt>
                <c:pt idx="7">
                  <c:v>10650</c:v>
                </c:pt>
                <c:pt idx="8">
                  <c:v>12000</c:v>
                </c:pt>
                <c:pt idx="9">
                  <c:v>13550</c:v>
                </c:pt>
                <c:pt idx="10">
                  <c:v>15100</c:v>
                </c:pt>
                <c:pt idx="11">
                  <c:v>16400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297-47A3-9E16-D13FD8B65CEA}"/>
            </c:ext>
          </c:extLst>
        </c:ser>
        <c:ser>
          <c:idx val="3"/>
          <c:order val="4"/>
          <c:tx>
            <c:strRef>
              <c:f>'7月'!$BF$15</c:f>
              <c:strCache>
                <c:ptCount val="1"/>
                <c:pt idx="0">
                  <c:v>N年度目標累計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'7月'!$BG$10:$BR$10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'7月'!$BG$15:$BR$15</c:f>
              <c:numCache>
                <c:formatCode>#,##0.0;[Red]\-#,##0.0</c:formatCode>
                <c:ptCount val="12"/>
                <c:pt idx="0">
                  <c:v>1261</c:v>
                </c:pt>
                <c:pt idx="1">
                  <c:v>2305.5</c:v>
                </c:pt>
                <c:pt idx="2">
                  <c:v>3753.5</c:v>
                </c:pt>
                <c:pt idx="3">
                  <c:v>5668.5</c:v>
                </c:pt>
                <c:pt idx="4">
                  <c:v>7463.5</c:v>
                </c:pt>
                <c:pt idx="5">
                  <c:v>9131.5</c:v>
                </c:pt>
                <c:pt idx="6">
                  <c:v>10410</c:v>
                </c:pt>
                <c:pt idx="7">
                  <c:v>11723.5</c:v>
                </c:pt>
                <c:pt idx="8">
                  <c:v>13330</c:v>
                </c:pt>
                <c:pt idx="9">
                  <c:v>15095</c:v>
                </c:pt>
                <c:pt idx="10">
                  <c:v>16903</c:v>
                </c:pt>
                <c:pt idx="11">
                  <c:v>18563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297-47A3-9E16-D13FD8B65CEA}"/>
            </c:ext>
          </c:extLst>
        </c:ser>
        <c:ser>
          <c:idx val="4"/>
          <c:order val="5"/>
          <c:tx>
            <c:strRef>
              <c:f>'7月'!$BF$16</c:f>
              <c:strCache>
                <c:ptCount val="1"/>
                <c:pt idx="0">
                  <c:v>N年度実績累計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'7月'!$BG$10:$BR$10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'7月'!$BG$16:$BR$16</c:f>
              <c:numCache>
                <c:formatCode>#,##0.0;[Red]\-#,##0.0</c:formatCode>
                <c:ptCount val="12"/>
                <c:pt idx="0">
                  <c:v>1290</c:v>
                </c:pt>
                <c:pt idx="1">
                  <c:v>2350</c:v>
                </c:pt>
                <c:pt idx="2">
                  <c:v>3780</c:v>
                </c:pt>
                <c:pt idx="3">
                  <c:v>5750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297-47A3-9E16-D13FD8B65C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932844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(t-CO</a:t>
                </a:r>
                <a:r>
                  <a:rPr lang="en-US" altLang="ja-JP" baseline="-25000"/>
                  <a:t>2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1.799491818841794E-2"/>
              <c:y val="8.6716243802857973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3284416"/>
        <c:crosses val="autoZero"/>
        <c:crossBetween val="between"/>
        <c:majorUnit val="1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250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(t-CO</a:t>
                </a:r>
                <a:r>
                  <a:rPr lang="en-US" altLang="ja-JP" baseline="-25000"/>
                  <a:t>2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0.84832914502708445"/>
              <c:y val="9.0716438222999907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  <c:majorUnit val="5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1113981672613"/>
          <c:y val="0.20148196753183628"/>
          <c:w val="0.78307080613117486"/>
          <c:h val="0.6865198794595119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'7月'!$BF$20</c:f>
              <c:strCache>
                <c:ptCount val="1"/>
                <c:pt idx="0">
                  <c:v>N-1年度単月実績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'7月'!$BG$19:$BR$19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'7月'!$BG$20:$BR$20</c:f>
              <c:numCache>
                <c:formatCode>#,##0.0;[Red]\-#,##0.0</c:formatCode>
                <c:ptCount val="12"/>
                <c:pt idx="0">
                  <c:v>400</c:v>
                </c:pt>
                <c:pt idx="1">
                  <c:v>300</c:v>
                </c:pt>
                <c:pt idx="2">
                  <c:v>350</c:v>
                </c:pt>
                <c:pt idx="3">
                  <c:v>500</c:v>
                </c:pt>
                <c:pt idx="4">
                  <c:v>500</c:v>
                </c:pt>
                <c:pt idx="5">
                  <c:v>450</c:v>
                </c:pt>
                <c:pt idx="6">
                  <c:v>350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450</c:v>
                </c:pt>
                <c:pt idx="11">
                  <c:v>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A3-4E1F-9ED8-6B95B79C147B}"/>
            </c:ext>
          </c:extLst>
        </c:ser>
        <c:ser>
          <c:idx val="0"/>
          <c:order val="1"/>
          <c:tx>
            <c:strRef>
              <c:f>'7月'!$BF$21</c:f>
              <c:strCache>
                <c:ptCount val="1"/>
                <c:pt idx="0">
                  <c:v>N年度単月目標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'7月'!$BG$19:$BR$19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'7月'!$BG$21:$BR$21</c:f>
              <c:numCache>
                <c:formatCode>#,##0.0;[Red]\-#,##0.0</c:formatCode>
                <c:ptCount val="12"/>
                <c:pt idx="0">
                  <c:v>388</c:v>
                </c:pt>
                <c:pt idx="1">
                  <c:v>291</c:v>
                </c:pt>
                <c:pt idx="2">
                  <c:v>339.5</c:v>
                </c:pt>
                <c:pt idx="3">
                  <c:v>485</c:v>
                </c:pt>
                <c:pt idx="4">
                  <c:v>485</c:v>
                </c:pt>
                <c:pt idx="5">
                  <c:v>436.5</c:v>
                </c:pt>
                <c:pt idx="6">
                  <c:v>339.5</c:v>
                </c:pt>
                <c:pt idx="7">
                  <c:v>339.5</c:v>
                </c:pt>
                <c:pt idx="8">
                  <c:v>388</c:v>
                </c:pt>
                <c:pt idx="9">
                  <c:v>436.5</c:v>
                </c:pt>
                <c:pt idx="10">
                  <c:v>436.5</c:v>
                </c:pt>
                <c:pt idx="11">
                  <c:v>388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A3-4E1F-9ED8-6B95B79C147B}"/>
            </c:ext>
          </c:extLst>
        </c:ser>
        <c:ser>
          <c:idx val="5"/>
          <c:order val="2"/>
          <c:tx>
            <c:strRef>
              <c:f>'7月'!$BF$22</c:f>
              <c:strCache>
                <c:ptCount val="1"/>
                <c:pt idx="0">
                  <c:v>N年度単月実績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'7月'!$BG$19:$BR$19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'7月'!$BG$22:$BR$22</c:f>
              <c:numCache>
                <c:formatCode>#,##0.0;[Red]\-#,##0.0</c:formatCode>
                <c:ptCount val="12"/>
                <c:pt idx="0">
                  <c:v>350</c:v>
                </c:pt>
                <c:pt idx="1">
                  <c:v>290</c:v>
                </c:pt>
                <c:pt idx="2">
                  <c:v>340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8A3-4E1F-9ED8-6B95B79C14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4296632"/>
        <c:axId val="1"/>
      </c:barChart>
      <c:lineChart>
        <c:grouping val="standard"/>
        <c:varyColors val="0"/>
        <c:ser>
          <c:idx val="2"/>
          <c:order val="3"/>
          <c:tx>
            <c:strRef>
              <c:f>'7月'!$BF$23</c:f>
              <c:strCache>
                <c:ptCount val="1"/>
                <c:pt idx="0">
                  <c:v>N-1年度実績累計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'7月'!$BG$19:$BR$19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'7月'!$BG$23:$BR$23</c:f>
              <c:numCache>
                <c:formatCode>#,##0.0;[Red]\-#,##0.0</c:formatCode>
                <c:ptCount val="12"/>
                <c:pt idx="0">
                  <c:v>400</c:v>
                </c:pt>
                <c:pt idx="1">
                  <c:v>700</c:v>
                </c:pt>
                <c:pt idx="2">
                  <c:v>1050</c:v>
                </c:pt>
                <c:pt idx="3">
                  <c:v>1550</c:v>
                </c:pt>
                <c:pt idx="4">
                  <c:v>2050</c:v>
                </c:pt>
                <c:pt idx="5">
                  <c:v>2500</c:v>
                </c:pt>
                <c:pt idx="6">
                  <c:v>2850</c:v>
                </c:pt>
                <c:pt idx="7">
                  <c:v>3200</c:v>
                </c:pt>
                <c:pt idx="8">
                  <c:v>3600</c:v>
                </c:pt>
                <c:pt idx="9">
                  <c:v>4050</c:v>
                </c:pt>
                <c:pt idx="10">
                  <c:v>4500</c:v>
                </c:pt>
                <c:pt idx="11">
                  <c:v>4900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8A3-4E1F-9ED8-6B95B79C147B}"/>
            </c:ext>
          </c:extLst>
        </c:ser>
        <c:ser>
          <c:idx val="3"/>
          <c:order val="4"/>
          <c:tx>
            <c:strRef>
              <c:f>'7月'!$BF$24</c:f>
              <c:strCache>
                <c:ptCount val="1"/>
                <c:pt idx="0">
                  <c:v>N年度目標累計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'7月'!$BG$19:$BR$19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'7月'!$BG$24:$BR$24</c:f>
              <c:numCache>
                <c:formatCode>#,##0.0;[Red]\-#,##0.0</c:formatCode>
                <c:ptCount val="12"/>
                <c:pt idx="0">
                  <c:v>388</c:v>
                </c:pt>
                <c:pt idx="1">
                  <c:v>679</c:v>
                </c:pt>
                <c:pt idx="2">
                  <c:v>1018.5</c:v>
                </c:pt>
                <c:pt idx="3">
                  <c:v>1503.5</c:v>
                </c:pt>
                <c:pt idx="4">
                  <c:v>1988.5</c:v>
                </c:pt>
                <c:pt idx="5">
                  <c:v>2425</c:v>
                </c:pt>
                <c:pt idx="6">
                  <c:v>2764.5</c:v>
                </c:pt>
                <c:pt idx="7">
                  <c:v>3104</c:v>
                </c:pt>
                <c:pt idx="8">
                  <c:v>3492</c:v>
                </c:pt>
                <c:pt idx="9">
                  <c:v>3928.5</c:v>
                </c:pt>
                <c:pt idx="10">
                  <c:v>4365</c:v>
                </c:pt>
                <c:pt idx="11">
                  <c:v>4753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8A3-4E1F-9ED8-6B95B79C147B}"/>
            </c:ext>
          </c:extLst>
        </c:ser>
        <c:ser>
          <c:idx val="4"/>
          <c:order val="5"/>
          <c:tx>
            <c:strRef>
              <c:f>'7月'!$BF$25</c:f>
              <c:strCache>
                <c:ptCount val="1"/>
                <c:pt idx="0">
                  <c:v>N年度実績累計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'7月'!$BG$19:$BR$19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'7月'!$BG$25:$BR$25</c:f>
              <c:numCache>
                <c:formatCode>#,##0.0;[Red]\-#,##0.0</c:formatCode>
                <c:ptCount val="12"/>
                <c:pt idx="0">
                  <c:v>350</c:v>
                </c:pt>
                <c:pt idx="1">
                  <c:v>640</c:v>
                </c:pt>
                <c:pt idx="2">
                  <c:v>980</c:v>
                </c:pt>
                <c:pt idx="3">
                  <c:v>1480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8A3-4E1F-9ED8-6B95B79C14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942966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(t-CO</a:t>
                </a:r>
                <a:r>
                  <a:rPr lang="en-US" altLang="ja-JP" baseline="-25000"/>
                  <a:t>2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2.1164184715637337E-2"/>
              <c:y val="8.6371148050938082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4296632"/>
        <c:crosses val="autoZero"/>
        <c:crossBetween val="between"/>
        <c:majorUnit val="2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70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(t-CO</a:t>
                </a:r>
                <a:r>
                  <a:rPr lang="en-US" altLang="ja-JP" baseline="-25000"/>
                  <a:t>2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0.87830907078259779"/>
              <c:y val="8.6371148050938082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  <c:majorUnit val="1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46588868708841"/>
          <c:y val="0.20948703992646081"/>
          <c:w val="0.7857163156113478"/>
          <c:h val="0.6748106486689163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'7月'!$BF$29</c:f>
              <c:strCache>
                <c:ptCount val="1"/>
                <c:pt idx="0">
                  <c:v>N-1年度単月実績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'7月'!$BG$28:$BR$28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'7月'!$BG$29:$BR$29</c:f>
              <c:numCache>
                <c:formatCode>#,##0.0;[Red]\-#,##0.0</c:formatCode>
                <c:ptCount val="12"/>
                <c:pt idx="0">
                  <c:v>300</c:v>
                </c:pt>
                <c:pt idx="1">
                  <c:v>200</c:v>
                </c:pt>
                <c:pt idx="2">
                  <c:v>250</c:v>
                </c:pt>
                <c:pt idx="3">
                  <c:v>400</c:v>
                </c:pt>
                <c:pt idx="4">
                  <c:v>400</c:v>
                </c:pt>
                <c:pt idx="5">
                  <c:v>350</c:v>
                </c:pt>
                <c:pt idx="6">
                  <c:v>250</c:v>
                </c:pt>
                <c:pt idx="7">
                  <c:v>250</c:v>
                </c:pt>
                <c:pt idx="8">
                  <c:v>300</c:v>
                </c:pt>
                <c:pt idx="9">
                  <c:v>350</c:v>
                </c:pt>
                <c:pt idx="10">
                  <c:v>350</c:v>
                </c:pt>
                <c:pt idx="11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84-4B70-B8F4-676DBE23EC3C}"/>
            </c:ext>
          </c:extLst>
        </c:ser>
        <c:ser>
          <c:idx val="0"/>
          <c:order val="1"/>
          <c:tx>
            <c:strRef>
              <c:f>'7月'!$BF$30</c:f>
              <c:strCache>
                <c:ptCount val="1"/>
                <c:pt idx="0">
                  <c:v>N年度単月目標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'7月'!$BG$28:$BR$28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'7月'!$BG$30:$BR$30</c:f>
              <c:numCache>
                <c:formatCode>#,##0.0;[Red]\-#,##0.0</c:formatCode>
                <c:ptCount val="12"/>
                <c:pt idx="0">
                  <c:v>291</c:v>
                </c:pt>
                <c:pt idx="1">
                  <c:v>414</c:v>
                </c:pt>
                <c:pt idx="2">
                  <c:v>575</c:v>
                </c:pt>
                <c:pt idx="3">
                  <c:v>557</c:v>
                </c:pt>
                <c:pt idx="4">
                  <c:v>437</c:v>
                </c:pt>
                <c:pt idx="5">
                  <c:v>504</c:v>
                </c:pt>
                <c:pt idx="6">
                  <c:v>454</c:v>
                </c:pt>
                <c:pt idx="7">
                  <c:v>489</c:v>
                </c:pt>
                <c:pt idx="8">
                  <c:v>588</c:v>
                </c:pt>
                <c:pt idx="9">
                  <c:v>601</c:v>
                </c:pt>
                <c:pt idx="10">
                  <c:v>644</c:v>
                </c:pt>
                <c:pt idx="11">
                  <c:v>690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84-4B70-B8F4-676DBE23EC3C}"/>
            </c:ext>
          </c:extLst>
        </c:ser>
        <c:ser>
          <c:idx val="5"/>
          <c:order val="2"/>
          <c:tx>
            <c:strRef>
              <c:f>'7月'!$BF$31</c:f>
              <c:strCache>
                <c:ptCount val="1"/>
                <c:pt idx="0">
                  <c:v>N年度単月実績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'7月'!$BG$28:$BR$28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'7月'!$BG$31:$BR$31</c:f>
              <c:numCache>
                <c:formatCode>#,##0.0;[Red]\-#,##0.0</c:formatCode>
                <c:ptCount val="12"/>
                <c:pt idx="0">
                  <c:v>350</c:v>
                </c:pt>
                <c:pt idx="1">
                  <c:v>420</c:v>
                </c:pt>
                <c:pt idx="2">
                  <c:v>550</c:v>
                </c:pt>
                <c:pt idx="3">
                  <c:v>570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984-4B70-B8F4-676DBE23E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4301880"/>
        <c:axId val="1"/>
      </c:barChart>
      <c:lineChart>
        <c:grouping val="standard"/>
        <c:varyColors val="0"/>
        <c:ser>
          <c:idx val="2"/>
          <c:order val="3"/>
          <c:tx>
            <c:strRef>
              <c:f>'7月'!$BF$32</c:f>
              <c:strCache>
                <c:ptCount val="1"/>
                <c:pt idx="0">
                  <c:v>N-1年度実績累計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'7月'!$BG$28:$BR$28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'7月'!$BG$32:$BR$32</c:f>
              <c:numCache>
                <c:formatCode>#,##0.0;[Red]\-#,##0.0</c:formatCode>
                <c:ptCount val="12"/>
                <c:pt idx="0">
                  <c:v>300</c:v>
                </c:pt>
                <c:pt idx="1">
                  <c:v>500</c:v>
                </c:pt>
                <c:pt idx="2">
                  <c:v>750</c:v>
                </c:pt>
                <c:pt idx="3">
                  <c:v>1150</c:v>
                </c:pt>
                <c:pt idx="4">
                  <c:v>1550</c:v>
                </c:pt>
                <c:pt idx="5">
                  <c:v>1900</c:v>
                </c:pt>
                <c:pt idx="6">
                  <c:v>2150</c:v>
                </c:pt>
                <c:pt idx="7">
                  <c:v>2400</c:v>
                </c:pt>
                <c:pt idx="8">
                  <c:v>2700</c:v>
                </c:pt>
                <c:pt idx="9">
                  <c:v>3050</c:v>
                </c:pt>
                <c:pt idx="10">
                  <c:v>3400</c:v>
                </c:pt>
                <c:pt idx="11">
                  <c:v>3700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984-4B70-B8F4-676DBE23EC3C}"/>
            </c:ext>
          </c:extLst>
        </c:ser>
        <c:ser>
          <c:idx val="3"/>
          <c:order val="4"/>
          <c:tx>
            <c:strRef>
              <c:f>'7月'!$BF$33</c:f>
              <c:strCache>
                <c:ptCount val="1"/>
                <c:pt idx="0">
                  <c:v>N年度目標累計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'7月'!$BG$28:$BR$28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'7月'!$BG$33:$BR$33</c:f>
              <c:numCache>
                <c:formatCode>#,##0.0;[Red]\-#,##0.0</c:formatCode>
                <c:ptCount val="12"/>
                <c:pt idx="0">
                  <c:v>291</c:v>
                </c:pt>
                <c:pt idx="1">
                  <c:v>705</c:v>
                </c:pt>
                <c:pt idx="2">
                  <c:v>1280</c:v>
                </c:pt>
                <c:pt idx="3">
                  <c:v>1837</c:v>
                </c:pt>
                <c:pt idx="4">
                  <c:v>2274</c:v>
                </c:pt>
                <c:pt idx="5">
                  <c:v>2778</c:v>
                </c:pt>
                <c:pt idx="6">
                  <c:v>3232</c:v>
                </c:pt>
                <c:pt idx="7">
                  <c:v>3721</c:v>
                </c:pt>
                <c:pt idx="8">
                  <c:v>4309</c:v>
                </c:pt>
                <c:pt idx="9">
                  <c:v>4910</c:v>
                </c:pt>
                <c:pt idx="10">
                  <c:v>5554</c:v>
                </c:pt>
                <c:pt idx="11">
                  <c:v>6244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984-4B70-B8F4-676DBE23EC3C}"/>
            </c:ext>
          </c:extLst>
        </c:ser>
        <c:ser>
          <c:idx val="4"/>
          <c:order val="5"/>
          <c:tx>
            <c:strRef>
              <c:f>'7月'!$BF$34</c:f>
              <c:strCache>
                <c:ptCount val="1"/>
                <c:pt idx="0">
                  <c:v>N年度実績累計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'7月'!$BG$28:$BR$28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'7月'!$BG$34:$BR$34</c:f>
              <c:numCache>
                <c:formatCode>#,##0.0;[Red]\-#,##0.0</c:formatCode>
                <c:ptCount val="12"/>
                <c:pt idx="0">
                  <c:v>350</c:v>
                </c:pt>
                <c:pt idx="1">
                  <c:v>770</c:v>
                </c:pt>
                <c:pt idx="2">
                  <c:v>1320</c:v>
                </c:pt>
                <c:pt idx="3">
                  <c:v>1890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984-4B70-B8F4-676DBE23E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943018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(t-CO</a:t>
                </a:r>
                <a:r>
                  <a:rPr lang="en-US" altLang="ja-JP" baseline="-25000"/>
                  <a:t>2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1.5873015873015872E-2"/>
              <c:y val="8.562768363631966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4301880"/>
        <c:crosses val="autoZero"/>
        <c:crossBetween val="between"/>
        <c:majorUnit val="2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70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(t-CO</a:t>
                </a:r>
                <a:r>
                  <a:rPr lang="en-US" altLang="ja-JP" baseline="-25000"/>
                  <a:t>2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0.87566359760585488"/>
              <c:y val="9.3784728521838001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  <c:majorUnit val="1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52936024656975"/>
          <c:y val="0.12638280404522892"/>
          <c:w val="0.79894386301221221"/>
          <c:h val="0.7409182619945018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'7月'!$BF$47</c:f>
              <c:strCache>
                <c:ptCount val="1"/>
                <c:pt idx="0">
                  <c:v>N-1年度単月実績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'7月'!$BG$46:$BR$46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'7月'!$BG$47:$BR$47</c:f>
              <c:numCache>
                <c:formatCode>#,##0.0;[Red]\-#,##0.0</c:formatCode>
                <c:ptCount val="12"/>
                <c:pt idx="0">
                  <c:v>200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300</c:v>
                </c:pt>
                <c:pt idx="5">
                  <c:v>250</c:v>
                </c:pt>
                <c:pt idx="6">
                  <c:v>150</c:v>
                </c:pt>
                <c:pt idx="7">
                  <c:v>150</c:v>
                </c:pt>
                <c:pt idx="8">
                  <c:v>200</c:v>
                </c:pt>
                <c:pt idx="9">
                  <c:v>250</c:v>
                </c:pt>
                <c:pt idx="10">
                  <c:v>250</c:v>
                </c:pt>
                <c:pt idx="11">
                  <c:v>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9F-4107-B418-35E638C71497}"/>
            </c:ext>
          </c:extLst>
        </c:ser>
        <c:ser>
          <c:idx val="0"/>
          <c:order val="1"/>
          <c:tx>
            <c:strRef>
              <c:f>'7月'!$BF$48</c:f>
              <c:strCache>
                <c:ptCount val="1"/>
                <c:pt idx="0">
                  <c:v>N年度単月目標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'7月'!$BG$46:$BR$46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'7月'!$BG$48:$BR$48</c:f>
              <c:numCache>
                <c:formatCode>#,##0.0;[Red]\-#,##0.0</c:formatCode>
                <c:ptCount val="12"/>
                <c:pt idx="0">
                  <c:v>194</c:v>
                </c:pt>
                <c:pt idx="1">
                  <c:v>97</c:v>
                </c:pt>
                <c:pt idx="2">
                  <c:v>194</c:v>
                </c:pt>
                <c:pt idx="3">
                  <c:v>291</c:v>
                </c:pt>
                <c:pt idx="4">
                  <c:v>291</c:v>
                </c:pt>
                <c:pt idx="5">
                  <c:v>242.5</c:v>
                </c:pt>
                <c:pt idx="6">
                  <c:v>145.5</c:v>
                </c:pt>
                <c:pt idx="7">
                  <c:v>145.5</c:v>
                </c:pt>
                <c:pt idx="8">
                  <c:v>194</c:v>
                </c:pt>
                <c:pt idx="9">
                  <c:v>242.5</c:v>
                </c:pt>
                <c:pt idx="10">
                  <c:v>242.5</c:v>
                </c:pt>
                <c:pt idx="11">
                  <c:v>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9F-4107-B418-35E638C71497}"/>
            </c:ext>
          </c:extLst>
        </c:ser>
        <c:ser>
          <c:idx val="5"/>
          <c:order val="2"/>
          <c:tx>
            <c:strRef>
              <c:f>'7月'!$BF$49</c:f>
              <c:strCache>
                <c:ptCount val="1"/>
                <c:pt idx="0">
                  <c:v>N年度単月実績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'7月'!$BG$46:$BR$46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'7月'!$BG$49:$BR$49</c:f>
              <c:numCache>
                <c:formatCode>#,##0.0;[Red]\-#,##0.0</c:formatCode>
                <c:ptCount val="12"/>
                <c:pt idx="0">
                  <c:v>190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9F-4107-B418-35E638C714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4299584"/>
        <c:axId val="1"/>
      </c:barChart>
      <c:lineChart>
        <c:grouping val="standard"/>
        <c:varyColors val="0"/>
        <c:ser>
          <c:idx val="2"/>
          <c:order val="3"/>
          <c:tx>
            <c:strRef>
              <c:f>'7月'!$BF$50</c:f>
              <c:strCache>
                <c:ptCount val="1"/>
                <c:pt idx="0">
                  <c:v>N-1年度実績累計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'7月'!$BG$46:$BR$46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'7月'!$BG$50:$BR$50</c:f>
              <c:numCache>
                <c:formatCode>#,##0.0;[Red]\-#,##0.0</c:formatCode>
                <c:ptCount val="12"/>
                <c:pt idx="0">
                  <c:v>200</c:v>
                </c:pt>
                <c:pt idx="1">
                  <c:v>300</c:v>
                </c:pt>
                <c:pt idx="2">
                  <c:v>500</c:v>
                </c:pt>
                <c:pt idx="3">
                  <c:v>800</c:v>
                </c:pt>
                <c:pt idx="4">
                  <c:v>1100</c:v>
                </c:pt>
                <c:pt idx="5">
                  <c:v>1350</c:v>
                </c:pt>
                <c:pt idx="6">
                  <c:v>1500</c:v>
                </c:pt>
                <c:pt idx="7">
                  <c:v>1650</c:v>
                </c:pt>
                <c:pt idx="8">
                  <c:v>1850</c:v>
                </c:pt>
                <c:pt idx="9">
                  <c:v>2100</c:v>
                </c:pt>
                <c:pt idx="10">
                  <c:v>2350</c:v>
                </c:pt>
                <c:pt idx="11">
                  <c:v>2550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D9F-4107-B418-35E638C71497}"/>
            </c:ext>
          </c:extLst>
        </c:ser>
        <c:ser>
          <c:idx val="3"/>
          <c:order val="4"/>
          <c:tx>
            <c:strRef>
              <c:f>'7月'!$BF$51</c:f>
              <c:strCache>
                <c:ptCount val="1"/>
                <c:pt idx="0">
                  <c:v>N年度目標累計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'7月'!$BG$46:$BR$46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'7月'!$BG$51:$BR$51</c:f>
              <c:numCache>
                <c:formatCode>#,##0.0;[Red]\-#,##0.0</c:formatCode>
                <c:ptCount val="12"/>
                <c:pt idx="0">
                  <c:v>194</c:v>
                </c:pt>
                <c:pt idx="1">
                  <c:v>291</c:v>
                </c:pt>
                <c:pt idx="2">
                  <c:v>485</c:v>
                </c:pt>
                <c:pt idx="3">
                  <c:v>776</c:v>
                </c:pt>
                <c:pt idx="4">
                  <c:v>1067</c:v>
                </c:pt>
                <c:pt idx="5">
                  <c:v>1309.5</c:v>
                </c:pt>
                <c:pt idx="6">
                  <c:v>1455</c:v>
                </c:pt>
                <c:pt idx="7">
                  <c:v>1600.5</c:v>
                </c:pt>
                <c:pt idx="8">
                  <c:v>1794.5</c:v>
                </c:pt>
                <c:pt idx="9">
                  <c:v>2037</c:v>
                </c:pt>
                <c:pt idx="10">
                  <c:v>2279.5</c:v>
                </c:pt>
                <c:pt idx="11">
                  <c:v>2473.5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D9F-4107-B418-35E638C71497}"/>
            </c:ext>
          </c:extLst>
        </c:ser>
        <c:ser>
          <c:idx val="4"/>
          <c:order val="5"/>
          <c:tx>
            <c:strRef>
              <c:f>'7月'!$BF$52</c:f>
              <c:strCache>
                <c:ptCount val="1"/>
                <c:pt idx="0">
                  <c:v>N年度実績累計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'7月'!$BG$46:$BR$46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'7月'!$BG$52:$BR$52</c:f>
              <c:numCache>
                <c:formatCode>#,##0.0;[Red]\-#,##0.0</c:formatCode>
                <c:ptCount val="12"/>
                <c:pt idx="0">
                  <c:v>190</c:v>
                </c:pt>
                <c:pt idx="1">
                  <c:v>290</c:v>
                </c:pt>
                <c:pt idx="2">
                  <c:v>490</c:v>
                </c:pt>
                <c:pt idx="3">
                  <c:v>790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D9F-4107-B418-35E638C714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942995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0"/>
        </c:scaling>
        <c:delete val="0"/>
        <c:axPos val="l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4299584"/>
        <c:crosses val="autoZero"/>
        <c:crossBetween val="between"/>
        <c:majorUnit val="2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7000"/>
          <c:min val="0"/>
        </c:scaling>
        <c:delete val="0"/>
        <c:axPos val="r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  <c:majorUnit val="1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19774925013751E-2"/>
          <c:y val="0.13850740355568761"/>
          <c:w val="0.83333548625445975"/>
          <c:h val="0.7566275441984846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'7月'!$BF$56</c:f>
              <c:strCache>
                <c:ptCount val="1"/>
                <c:pt idx="0">
                  <c:v>N-1年度単月実績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'7月'!$BG$55:$BR$55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'7月'!$BG$56:$BR$56</c:f>
              <c:numCache>
                <c:formatCode>#,##0.0;[Red]\-#,##0.0</c:formatCode>
                <c:ptCount val="12"/>
                <c:pt idx="0">
                  <c:v>150</c:v>
                </c:pt>
                <c:pt idx="1">
                  <c:v>100</c:v>
                </c:pt>
                <c:pt idx="2">
                  <c:v>150</c:v>
                </c:pt>
                <c:pt idx="3">
                  <c:v>250</c:v>
                </c:pt>
                <c:pt idx="4">
                  <c:v>250</c:v>
                </c:pt>
                <c:pt idx="5">
                  <c:v>200</c:v>
                </c:pt>
                <c:pt idx="6">
                  <c:v>150</c:v>
                </c:pt>
                <c:pt idx="7">
                  <c:v>150</c:v>
                </c:pt>
                <c:pt idx="8">
                  <c:v>200</c:v>
                </c:pt>
                <c:pt idx="9">
                  <c:v>200</c:v>
                </c:pt>
                <c:pt idx="10">
                  <c:v>200</c:v>
                </c:pt>
                <c:pt idx="11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77-4E7A-93AF-AC948B11F0C2}"/>
            </c:ext>
          </c:extLst>
        </c:ser>
        <c:ser>
          <c:idx val="0"/>
          <c:order val="1"/>
          <c:tx>
            <c:strRef>
              <c:f>'7月'!$BF$57</c:f>
              <c:strCache>
                <c:ptCount val="1"/>
                <c:pt idx="0">
                  <c:v>N年度単月目標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'7月'!$BG$55:$BR$55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'7月'!$BG$57:$BR$57</c:f>
              <c:numCache>
                <c:formatCode>#,##0.0;[Red]\-#,##0.0</c:formatCode>
                <c:ptCount val="12"/>
                <c:pt idx="0">
                  <c:v>145.5</c:v>
                </c:pt>
                <c:pt idx="1">
                  <c:v>97</c:v>
                </c:pt>
                <c:pt idx="2">
                  <c:v>145.5</c:v>
                </c:pt>
                <c:pt idx="3">
                  <c:v>242.5</c:v>
                </c:pt>
                <c:pt idx="4">
                  <c:v>242.5</c:v>
                </c:pt>
                <c:pt idx="5">
                  <c:v>194</c:v>
                </c:pt>
                <c:pt idx="6">
                  <c:v>145.5</c:v>
                </c:pt>
                <c:pt idx="7">
                  <c:v>145.5</c:v>
                </c:pt>
                <c:pt idx="8">
                  <c:v>194</c:v>
                </c:pt>
                <c:pt idx="9">
                  <c:v>194</c:v>
                </c:pt>
                <c:pt idx="10">
                  <c:v>194</c:v>
                </c:pt>
                <c:pt idx="11">
                  <c:v>145.5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77-4E7A-93AF-AC948B11F0C2}"/>
            </c:ext>
          </c:extLst>
        </c:ser>
        <c:ser>
          <c:idx val="5"/>
          <c:order val="2"/>
          <c:tx>
            <c:strRef>
              <c:f>'7月'!$BF$58</c:f>
              <c:strCache>
                <c:ptCount val="1"/>
                <c:pt idx="0">
                  <c:v>N年度単月実績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'7月'!$BG$55:$BR$55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'7月'!$BG$58:$BR$58</c:f>
              <c:numCache>
                <c:formatCode>#,##0.0;[Red]\-#,##0.0</c:formatCode>
                <c:ptCount val="12"/>
                <c:pt idx="0">
                  <c:v>150</c:v>
                </c:pt>
                <c:pt idx="1">
                  <c:v>100</c:v>
                </c:pt>
                <c:pt idx="2">
                  <c:v>150</c:v>
                </c:pt>
                <c:pt idx="3">
                  <c:v>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77-4E7A-93AF-AC948B11F0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4311064"/>
        <c:axId val="1"/>
      </c:barChart>
      <c:lineChart>
        <c:grouping val="standard"/>
        <c:varyColors val="0"/>
        <c:ser>
          <c:idx val="2"/>
          <c:order val="3"/>
          <c:tx>
            <c:strRef>
              <c:f>'7月'!$BF$59</c:f>
              <c:strCache>
                <c:ptCount val="1"/>
                <c:pt idx="0">
                  <c:v>N-1年度実績累計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'7月'!$BG$55:$BR$55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'7月'!$BG$59:$BR$59</c:f>
              <c:numCache>
                <c:formatCode>#,##0.0;[Red]\-#,##0.0</c:formatCode>
                <c:ptCount val="12"/>
                <c:pt idx="0">
                  <c:v>150</c:v>
                </c:pt>
                <c:pt idx="1">
                  <c:v>250</c:v>
                </c:pt>
                <c:pt idx="2">
                  <c:v>400</c:v>
                </c:pt>
                <c:pt idx="3">
                  <c:v>650</c:v>
                </c:pt>
                <c:pt idx="4">
                  <c:v>900</c:v>
                </c:pt>
                <c:pt idx="5">
                  <c:v>1100</c:v>
                </c:pt>
                <c:pt idx="6">
                  <c:v>1250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2150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377-4E7A-93AF-AC948B11F0C2}"/>
            </c:ext>
          </c:extLst>
        </c:ser>
        <c:ser>
          <c:idx val="3"/>
          <c:order val="4"/>
          <c:tx>
            <c:strRef>
              <c:f>'7月'!$BF$60</c:f>
              <c:strCache>
                <c:ptCount val="1"/>
                <c:pt idx="0">
                  <c:v>N年度目標累計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'7月'!$BG$55:$BR$55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'7月'!$BG$60:$BR$60</c:f>
              <c:numCache>
                <c:formatCode>#,##0.0;[Red]\-#,##0.0</c:formatCode>
                <c:ptCount val="12"/>
                <c:pt idx="0">
                  <c:v>145.5</c:v>
                </c:pt>
                <c:pt idx="1">
                  <c:v>242.5</c:v>
                </c:pt>
                <c:pt idx="2">
                  <c:v>388</c:v>
                </c:pt>
                <c:pt idx="3">
                  <c:v>630.5</c:v>
                </c:pt>
                <c:pt idx="4">
                  <c:v>873</c:v>
                </c:pt>
                <c:pt idx="5">
                  <c:v>1067</c:v>
                </c:pt>
                <c:pt idx="6">
                  <c:v>1212.5</c:v>
                </c:pt>
                <c:pt idx="7">
                  <c:v>1358</c:v>
                </c:pt>
                <c:pt idx="8">
                  <c:v>1552</c:v>
                </c:pt>
                <c:pt idx="9">
                  <c:v>1746</c:v>
                </c:pt>
                <c:pt idx="10">
                  <c:v>1940</c:v>
                </c:pt>
                <c:pt idx="11">
                  <c:v>2085.5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377-4E7A-93AF-AC948B11F0C2}"/>
            </c:ext>
          </c:extLst>
        </c:ser>
        <c:ser>
          <c:idx val="4"/>
          <c:order val="5"/>
          <c:tx>
            <c:strRef>
              <c:f>'7月'!$BF$61</c:f>
              <c:strCache>
                <c:ptCount val="1"/>
                <c:pt idx="0">
                  <c:v>N年度実績累計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'7月'!$BG$55:$BR$55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'7月'!$BG$61:$BR$61</c:f>
              <c:numCache>
                <c:formatCode>#,##0.0;[Red]\-#,##0.0</c:formatCode>
                <c:ptCount val="12"/>
                <c:pt idx="0">
                  <c:v>150</c:v>
                </c:pt>
                <c:pt idx="1">
                  <c:v>250</c:v>
                </c:pt>
                <c:pt idx="2">
                  <c:v>400</c:v>
                </c:pt>
                <c:pt idx="3">
                  <c:v>650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377-4E7A-93AF-AC948B11F0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943110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(t-CO</a:t>
                </a:r>
                <a:r>
                  <a:rPr lang="en-US" altLang="ja-JP" baseline="-25000"/>
                  <a:t>2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2.2779299326714596E-2"/>
              <c:y val="9.8232060615064624E-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4311064"/>
        <c:crosses val="autoZero"/>
        <c:crossBetween val="between"/>
        <c:majorUnit val="2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70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(t-CO</a:t>
                </a:r>
                <a:r>
                  <a:rPr lang="en-US" altLang="ja-JP" baseline="-25000"/>
                  <a:t>2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0.88194282779869915"/>
              <c:y val="1.8656465111672359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  <c:majorUnit val="1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19774925013751E-2"/>
          <c:y val="0.14182070150196147"/>
          <c:w val="0.82539895781394113"/>
          <c:h val="0.7443050897112412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'8月'!$BF$38</c:f>
              <c:strCache>
                <c:ptCount val="1"/>
                <c:pt idx="0">
                  <c:v>N-1年度単月実績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'8月'!$BG$37:$BR$37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'8月'!$BG$38:$BR$38</c:f>
              <c:numCache>
                <c:formatCode>#,##0.0;[Red]\-#,##0.0</c:formatCode>
                <c:ptCount val="12"/>
                <c:pt idx="0">
                  <c:v>250</c:v>
                </c:pt>
                <c:pt idx="1">
                  <c:v>150</c:v>
                </c:pt>
                <c:pt idx="2">
                  <c:v>200</c:v>
                </c:pt>
                <c:pt idx="3">
                  <c:v>350</c:v>
                </c:pt>
                <c:pt idx="4">
                  <c:v>350</c:v>
                </c:pt>
                <c:pt idx="5">
                  <c:v>300</c:v>
                </c:pt>
                <c:pt idx="6">
                  <c:v>200</c:v>
                </c:pt>
                <c:pt idx="7">
                  <c:v>200</c:v>
                </c:pt>
                <c:pt idx="8">
                  <c:v>250</c:v>
                </c:pt>
                <c:pt idx="9">
                  <c:v>300</c:v>
                </c:pt>
                <c:pt idx="10">
                  <c:v>300</c:v>
                </c:pt>
                <c:pt idx="11">
                  <c:v>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E8-43E2-A962-60C06DF4D802}"/>
            </c:ext>
          </c:extLst>
        </c:ser>
        <c:ser>
          <c:idx val="0"/>
          <c:order val="1"/>
          <c:tx>
            <c:strRef>
              <c:f>'8月'!$BF$39</c:f>
              <c:strCache>
                <c:ptCount val="1"/>
                <c:pt idx="0">
                  <c:v>N年度単月目標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'8月'!$BG$37:$BR$37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'8月'!$BG$39:$BR$39</c:f>
              <c:numCache>
                <c:formatCode>#,##0.0;[Red]\-#,##0.0</c:formatCode>
                <c:ptCount val="12"/>
                <c:pt idx="0">
                  <c:v>242.5</c:v>
                </c:pt>
                <c:pt idx="1">
                  <c:v>145.5</c:v>
                </c:pt>
                <c:pt idx="2">
                  <c:v>194</c:v>
                </c:pt>
                <c:pt idx="3">
                  <c:v>339.5</c:v>
                </c:pt>
                <c:pt idx="4">
                  <c:v>339.5</c:v>
                </c:pt>
                <c:pt idx="5">
                  <c:v>291</c:v>
                </c:pt>
                <c:pt idx="6">
                  <c:v>194</c:v>
                </c:pt>
                <c:pt idx="7">
                  <c:v>194</c:v>
                </c:pt>
                <c:pt idx="8">
                  <c:v>242.5</c:v>
                </c:pt>
                <c:pt idx="9">
                  <c:v>291</c:v>
                </c:pt>
                <c:pt idx="10">
                  <c:v>291</c:v>
                </c:pt>
                <c:pt idx="11">
                  <c:v>242.5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E8-43E2-A962-60C06DF4D802}"/>
            </c:ext>
          </c:extLst>
        </c:ser>
        <c:ser>
          <c:idx val="5"/>
          <c:order val="2"/>
          <c:tx>
            <c:strRef>
              <c:f>'8月'!$BF$40</c:f>
              <c:strCache>
                <c:ptCount val="1"/>
                <c:pt idx="0">
                  <c:v>N年度単月実績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'8月'!$BG$37:$BR$37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'8月'!$BG$40:$BR$40</c:f>
              <c:numCache>
                <c:formatCode>#,##0.0;[Red]\-#,##0.0</c:formatCode>
                <c:ptCount val="12"/>
                <c:pt idx="0">
                  <c:v>250</c:v>
                </c:pt>
                <c:pt idx="1">
                  <c:v>150</c:v>
                </c:pt>
                <c:pt idx="2">
                  <c:v>190</c:v>
                </c:pt>
                <c:pt idx="3">
                  <c:v>350</c:v>
                </c:pt>
                <c:pt idx="4">
                  <c:v>360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E8-43E2-A962-60C06DF4D8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4308768"/>
        <c:axId val="1"/>
      </c:barChart>
      <c:lineChart>
        <c:grouping val="standard"/>
        <c:varyColors val="0"/>
        <c:ser>
          <c:idx val="2"/>
          <c:order val="3"/>
          <c:tx>
            <c:strRef>
              <c:f>'8月'!$BF$41</c:f>
              <c:strCache>
                <c:ptCount val="1"/>
                <c:pt idx="0">
                  <c:v>N-1年度実績累計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'8月'!$BG$37:$BR$37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'8月'!$BG$41:$BR$41</c:f>
              <c:numCache>
                <c:formatCode>#,##0.0;[Red]\-#,##0.0</c:formatCode>
                <c:ptCount val="12"/>
                <c:pt idx="0">
                  <c:v>250</c:v>
                </c:pt>
                <c:pt idx="1">
                  <c:v>400</c:v>
                </c:pt>
                <c:pt idx="2">
                  <c:v>600</c:v>
                </c:pt>
                <c:pt idx="3">
                  <c:v>950</c:v>
                </c:pt>
                <c:pt idx="4">
                  <c:v>1300</c:v>
                </c:pt>
                <c:pt idx="5">
                  <c:v>1600</c:v>
                </c:pt>
                <c:pt idx="6">
                  <c:v>1800</c:v>
                </c:pt>
                <c:pt idx="7">
                  <c:v>2000</c:v>
                </c:pt>
                <c:pt idx="8">
                  <c:v>2250</c:v>
                </c:pt>
                <c:pt idx="9">
                  <c:v>2550</c:v>
                </c:pt>
                <c:pt idx="10">
                  <c:v>2850</c:v>
                </c:pt>
                <c:pt idx="11">
                  <c:v>3100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6E8-43E2-A962-60C06DF4D802}"/>
            </c:ext>
          </c:extLst>
        </c:ser>
        <c:ser>
          <c:idx val="3"/>
          <c:order val="4"/>
          <c:tx>
            <c:strRef>
              <c:f>'8月'!$BF$42</c:f>
              <c:strCache>
                <c:ptCount val="1"/>
                <c:pt idx="0">
                  <c:v>N年度目標累計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'8月'!$BG$37:$BR$37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'8月'!$BG$42:$BR$42</c:f>
              <c:numCache>
                <c:formatCode>#,##0.0;[Red]\-#,##0.0</c:formatCode>
                <c:ptCount val="12"/>
                <c:pt idx="0">
                  <c:v>242.5</c:v>
                </c:pt>
                <c:pt idx="1">
                  <c:v>388</c:v>
                </c:pt>
                <c:pt idx="2">
                  <c:v>582</c:v>
                </c:pt>
                <c:pt idx="3">
                  <c:v>921.5</c:v>
                </c:pt>
                <c:pt idx="4">
                  <c:v>1261</c:v>
                </c:pt>
                <c:pt idx="5">
                  <c:v>1552</c:v>
                </c:pt>
                <c:pt idx="6">
                  <c:v>1746</c:v>
                </c:pt>
                <c:pt idx="7">
                  <c:v>1940</c:v>
                </c:pt>
                <c:pt idx="8">
                  <c:v>2182.5</c:v>
                </c:pt>
                <c:pt idx="9">
                  <c:v>2473.5</c:v>
                </c:pt>
                <c:pt idx="10">
                  <c:v>2764.5</c:v>
                </c:pt>
                <c:pt idx="11">
                  <c:v>3007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6E8-43E2-A962-60C06DF4D802}"/>
            </c:ext>
          </c:extLst>
        </c:ser>
        <c:ser>
          <c:idx val="4"/>
          <c:order val="5"/>
          <c:tx>
            <c:strRef>
              <c:f>'8月'!$BF$43</c:f>
              <c:strCache>
                <c:ptCount val="1"/>
                <c:pt idx="0">
                  <c:v>N年度実績累計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'8月'!$BG$37:$BR$37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'8月'!$BG$43:$BR$43</c:f>
              <c:numCache>
                <c:formatCode>#,##0.0;[Red]\-#,##0.0</c:formatCode>
                <c:ptCount val="12"/>
                <c:pt idx="0">
                  <c:v>250</c:v>
                </c:pt>
                <c:pt idx="1">
                  <c:v>400</c:v>
                </c:pt>
                <c:pt idx="2">
                  <c:v>590</c:v>
                </c:pt>
                <c:pt idx="3">
                  <c:v>940</c:v>
                </c:pt>
                <c:pt idx="4">
                  <c:v>1300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6E8-43E2-A962-60C06DF4D8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943087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(t-CO</a:t>
                </a:r>
                <a:r>
                  <a:rPr lang="en-US" altLang="ja-JP" baseline="-25000"/>
                  <a:t>2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1.8518486819582337E-2"/>
              <c:y val="2.4148981377327832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4308768"/>
        <c:crosses val="autoZero"/>
        <c:crossBetween val="between"/>
        <c:majorUnit val="2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70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(t-CO</a:t>
                </a:r>
                <a:r>
                  <a:rPr lang="en-US" altLang="ja-JP" baseline="-25000"/>
                  <a:t>2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0.88464994864772339"/>
              <c:y val="2.4694913135858018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  <c:majorUnit val="1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53984575835475"/>
          <c:y val="0.19679060950714491"/>
          <c:w val="0.76863753213367614"/>
          <c:h val="0.6912112374842033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'8月'!$BF$11</c:f>
              <c:strCache>
                <c:ptCount val="1"/>
                <c:pt idx="0">
                  <c:v>N-1年度単月実績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'8月'!$BG$10:$BR$10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'8月'!$BG$11:$BR$11</c:f>
              <c:numCache>
                <c:formatCode>#,##0.0;[Red]\-#,##0.0</c:formatCode>
                <c:ptCount val="12"/>
                <c:pt idx="0">
                  <c:v>1300</c:v>
                </c:pt>
                <c:pt idx="1">
                  <c:v>850</c:v>
                </c:pt>
                <c:pt idx="2">
                  <c:v>1150</c:v>
                </c:pt>
                <c:pt idx="3">
                  <c:v>1800</c:v>
                </c:pt>
                <c:pt idx="4">
                  <c:v>1800</c:v>
                </c:pt>
                <c:pt idx="5">
                  <c:v>1550</c:v>
                </c:pt>
                <c:pt idx="6">
                  <c:v>1100</c:v>
                </c:pt>
                <c:pt idx="7">
                  <c:v>1100</c:v>
                </c:pt>
                <c:pt idx="8">
                  <c:v>1350</c:v>
                </c:pt>
                <c:pt idx="9">
                  <c:v>1550</c:v>
                </c:pt>
                <c:pt idx="10">
                  <c:v>1550</c:v>
                </c:pt>
                <c:pt idx="11">
                  <c:v>1300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32-4E19-8E6C-29460FA26855}"/>
            </c:ext>
          </c:extLst>
        </c:ser>
        <c:ser>
          <c:idx val="0"/>
          <c:order val="1"/>
          <c:tx>
            <c:strRef>
              <c:f>'8月'!$BF$12</c:f>
              <c:strCache>
                <c:ptCount val="1"/>
                <c:pt idx="0">
                  <c:v>N年度単月目標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'8月'!$BG$10:$BR$10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'8月'!$BG$12:$BR$12</c:f>
              <c:numCache>
                <c:formatCode>#,##0.0;[Red]\-#,##0.0</c:formatCode>
                <c:ptCount val="12"/>
                <c:pt idx="0">
                  <c:v>1261</c:v>
                </c:pt>
                <c:pt idx="1">
                  <c:v>1044.5</c:v>
                </c:pt>
                <c:pt idx="2">
                  <c:v>1448</c:v>
                </c:pt>
                <c:pt idx="3">
                  <c:v>1915</c:v>
                </c:pt>
                <c:pt idx="4">
                  <c:v>1795</c:v>
                </c:pt>
                <c:pt idx="5">
                  <c:v>1668</c:v>
                </c:pt>
                <c:pt idx="6">
                  <c:v>1278.5</c:v>
                </c:pt>
                <c:pt idx="7">
                  <c:v>1313.5</c:v>
                </c:pt>
                <c:pt idx="8">
                  <c:v>1606.5</c:v>
                </c:pt>
                <c:pt idx="9">
                  <c:v>1765</c:v>
                </c:pt>
                <c:pt idx="10">
                  <c:v>1808</c:v>
                </c:pt>
                <c:pt idx="11">
                  <c:v>1660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32-4E19-8E6C-29460FA26855}"/>
            </c:ext>
          </c:extLst>
        </c:ser>
        <c:ser>
          <c:idx val="5"/>
          <c:order val="2"/>
          <c:tx>
            <c:strRef>
              <c:f>'8月'!$BF$13</c:f>
              <c:strCache>
                <c:ptCount val="1"/>
                <c:pt idx="0">
                  <c:v>N年度単月実績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'8月'!$BG$10:$BR$10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'8月'!$BG$13:$BR$13</c:f>
              <c:numCache>
                <c:formatCode>#,##0.0;[Red]\-#,##0.0</c:formatCode>
                <c:ptCount val="12"/>
                <c:pt idx="0">
                  <c:v>1290</c:v>
                </c:pt>
                <c:pt idx="1">
                  <c:v>1060</c:v>
                </c:pt>
                <c:pt idx="2">
                  <c:v>1430</c:v>
                </c:pt>
                <c:pt idx="3">
                  <c:v>1970</c:v>
                </c:pt>
                <c:pt idx="4">
                  <c:v>1890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32-4E19-8E6C-29460FA268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4312704"/>
        <c:axId val="1"/>
      </c:barChart>
      <c:lineChart>
        <c:grouping val="standard"/>
        <c:varyColors val="0"/>
        <c:ser>
          <c:idx val="2"/>
          <c:order val="3"/>
          <c:tx>
            <c:strRef>
              <c:f>'8月'!$BF$14</c:f>
              <c:strCache>
                <c:ptCount val="1"/>
                <c:pt idx="0">
                  <c:v>N-1年度実績累計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'8月'!$BG$10:$BR$10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'8月'!$BG$14:$BR$14</c:f>
              <c:numCache>
                <c:formatCode>#,##0.0;[Red]\-#,##0.0</c:formatCode>
                <c:ptCount val="12"/>
                <c:pt idx="0">
                  <c:v>1300</c:v>
                </c:pt>
                <c:pt idx="1">
                  <c:v>2150</c:v>
                </c:pt>
                <c:pt idx="2">
                  <c:v>3300</c:v>
                </c:pt>
                <c:pt idx="3">
                  <c:v>5100</c:v>
                </c:pt>
                <c:pt idx="4">
                  <c:v>6900</c:v>
                </c:pt>
                <c:pt idx="5">
                  <c:v>8450</c:v>
                </c:pt>
                <c:pt idx="6">
                  <c:v>9550</c:v>
                </c:pt>
                <c:pt idx="7">
                  <c:v>10650</c:v>
                </c:pt>
                <c:pt idx="8">
                  <c:v>12000</c:v>
                </c:pt>
                <c:pt idx="9">
                  <c:v>13550</c:v>
                </c:pt>
                <c:pt idx="10">
                  <c:v>15100</c:v>
                </c:pt>
                <c:pt idx="11">
                  <c:v>16400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532-4E19-8E6C-29460FA26855}"/>
            </c:ext>
          </c:extLst>
        </c:ser>
        <c:ser>
          <c:idx val="3"/>
          <c:order val="4"/>
          <c:tx>
            <c:strRef>
              <c:f>'8月'!$BF$15</c:f>
              <c:strCache>
                <c:ptCount val="1"/>
                <c:pt idx="0">
                  <c:v>N年度目標累計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'8月'!$BG$10:$BR$10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'8月'!$BG$15:$BR$15</c:f>
              <c:numCache>
                <c:formatCode>#,##0.0;[Red]\-#,##0.0</c:formatCode>
                <c:ptCount val="12"/>
                <c:pt idx="0">
                  <c:v>1261</c:v>
                </c:pt>
                <c:pt idx="1">
                  <c:v>2305.5</c:v>
                </c:pt>
                <c:pt idx="2">
                  <c:v>3753.5</c:v>
                </c:pt>
                <c:pt idx="3">
                  <c:v>5668.5</c:v>
                </c:pt>
                <c:pt idx="4">
                  <c:v>7463.5</c:v>
                </c:pt>
                <c:pt idx="5">
                  <c:v>9131.5</c:v>
                </c:pt>
                <c:pt idx="6">
                  <c:v>10410</c:v>
                </c:pt>
                <c:pt idx="7">
                  <c:v>11723.5</c:v>
                </c:pt>
                <c:pt idx="8">
                  <c:v>13330</c:v>
                </c:pt>
                <c:pt idx="9">
                  <c:v>15095</c:v>
                </c:pt>
                <c:pt idx="10">
                  <c:v>16903</c:v>
                </c:pt>
                <c:pt idx="11">
                  <c:v>18563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532-4E19-8E6C-29460FA26855}"/>
            </c:ext>
          </c:extLst>
        </c:ser>
        <c:ser>
          <c:idx val="4"/>
          <c:order val="5"/>
          <c:tx>
            <c:strRef>
              <c:f>'8月'!$BF$16</c:f>
              <c:strCache>
                <c:ptCount val="1"/>
                <c:pt idx="0">
                  <c:v>N年度実績累計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'8月'!$BG$10:$BR$10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'8月'!$BG$16:$BR$16</c:f>
              <c:numCache>
                <c:formatCode>#,##0.0;[Red]\-#,##0.0</c:formatCode>
                <c:ptCount val="12"/>
                <c:pt idx="0">
                  <c:v>1290</c:v>
                </c:pt>
                <c:pt idx="1">
                  <c:v>2350</c:v>
                </c:pt>
                <c:pt idx="2">
                  <c:v>3780</c:v>
                </c:pt>
                <c:pt idx="3">
                  <c:v>5750</c:v>
                </c:pt>
                <c:pt idx="4">
                  <c:v>7640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532-4E19-8E6C-29460FA268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943127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(t-CO</a:t>
                </a:r>
                <a:r>
                  <a:rPr lang="en-US" altLang="ja-JP" baseline="-25000"/>
                  <a:t>2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1.799491818841794E-2"/>
              <c:y val="8.6716243802857973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4312704"/>
        <c:crosses val="autoZero"/>
        <c:crossBetween val="between"/>
        <c:majorUnit val="1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250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(t-CO</a:t>
                </a:r>
                <a:r>
                  <a:rPr lang="en-US" altLang="ja-JP" baseline="-25000"/>
                  <a:t>2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0.84832914502708445"/>
              <c:y val="9.0716438222999907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  <c:majorUnit val="5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1113981672613"/>
          <c:y val="0.20148196753183628"/>
          <c:w val="0.78307080613117486"/>
          <c:h val="0.6865198794595119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'8月'!$BF$20</c:f>
              <c:strCache>
                <c:ptCount val="1"/>
                <c:pt idx="0">
                  <c:v>N-1年度単月実績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'8月'!$BG$19:$BR$19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'8月'!$BG$20:$BR$20</c:f>
              <c:numCache>
                <c:formatCode>#,##0.0;[Red]\-#,##0.0</c:formatCode>
                <c:ptCount val="12"/>
                <c:pt idx="0">
                  <c:v>400</c:v>
                </c:pt>
                <c:pt idx="1">
                  <c:v>300</c:v>
                </c:pt>
                <c:pt idx="2">
                  <c:v>350</c:v>
                </c:pt>
                <c:pt idx="3">
                  <c:v>500</c:v>
                </c:pt>
                <c:pt idx="4">
                  <c:v>500</c:v>
                </c:pt>
                <c:pt idx="5">
                  <c:v>450</c:v>
                </c:pt>
                <c:pt idx="6">
                  <c:v>350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450</c:v>
                </c:pt>
                <c:pt idx="11">
                  <c:v>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70-4C73-9681-7EB6DA8E92D4}"/>
            </c:ext>
          </c:extLst>
        </c:ser>
        <c:ser>
          <c:idx val="0"/>
          <c:order val="1"/>
          <c:tx>
            <c:strRef>
              <c:f>'8月'!$BF$21</c:f>
              <c:strCache>
                <c:ptCount val="1"/>
                <c:pt idx="0">
                  <c:v>N年度単月目標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'8月'!$BG$19:$BR$19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'8月'!$BG$21:$BR$21</c:f>
              <c:numCache>
                <c:formatCode>#,##0.0;[Red]\-#,##0.0</c:formatCode>
                <c:ptCount val="12"/>
                <c:pt idx="0">
                  <c:v>388</c:v>
                </c:pt>
                <c:pt idx="1">
                  <c:v>291</c:v>
                </c:pt>
                <c:pt idx="2">
                  <c:v>339.5</c:v>
                </c:pt>
                <c:pt idx="3">
                  <c:v>485</c:v>
                </c:pt>
                <c:pt idx="4">
                  <c:v>485</c:v>
                </c:pt>
                <c:pt idx="5">
                  <c:v>436.5</c:v>
                </c:pt>
                <c:pt idx="6">
                  <c:v>339.5</c:v>
                </c:pt>
                <c:pt idx="7">
                  <c:v>339.5</c:v>
                </c:pt>
                <c:pt idx="8">
                  <c:v>388</c:v>
                </c:pt>
                <c:pt idx="9">
                  <c:v>436.5</c:v>
                </c:pt>
                <c:pt idx="10">
                  <c:v>436.5</c:v>
                </c:pt>
                <c:pt idx="11">
                  <c:v>388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70-4C73-9681-7EB6DA8E92D4}"/>
            </c:ext>
          </c:extLst>
        </c:ser>
        <c:ser>
          <c:idx val="5"/>
          <c:order val="2"/>
          <c:tx>
            <c:strRef>
              <c:f>'8月'!$BF$22</c:f>
              <c:strCache>
                <c:ptCount val="1"/>
                <c:pt idx="0">
                  <c:v>N年度単月実績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'8月'!$BG$19:$BR$19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'8月'!$BG$22:$BR$22</c:f>
              <c:numCache>
                <c:formatCode>#,##0.0;[Red]\-#,##0.0</c:formatCode>
                <c:ptCount val="12"/>
                <c:pt idx="0">
                  <c:v>350</c:v>
                </c:pt>
                <c:pt idx="1">
                  <c:v>290</c:v>
                </c:pt>
                <c:pt idx="2">
                  <c:v>340</c:v>
                </c:pt>
                <c:pt idx="3">
                  <c:v>500</c:v>
                </c:pt>
                <c:pt idx="4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370-4C73-9681-7EB6DA8E92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4321560"/>
        <c:axId val="1"/>
      </c:barChart>
      <c:lineChart>
        <c:grouping val="standard"/>
        <c:varyColors val="0"/>
        <c:ser>
          <c:idx val="2"/>
          <c:order val="3"/>
          <c:tx>
            <c:strRef>
              <c:f>'8月'!$BF$23</c:f>
              <c:strCache>
                <c:ptCount val="1"/>
                <c:pt idx="0">
                  <c:v>N-1年度実績累計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'8月'!$BG$19:$BR$19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'8月'!$BG$23:$BR$23</c:f>
              <c:numCache>
                <c:formatCode>#,##0.0;[Red]\-#,##0.0</c:formatCode>
                <c:ptCount val="12"/>
                <c:pt idx="0">
                  <c:v>400</c:v>
                </c:pt>
                <c:pt idx="1">
                  <c:v>700</c:v>
                </c:pt>
                <c:pt idx="2">
                  <c:v>1050</c:v>
                </c:pt>
                <c:pt idx="3">
                  <c:v>1550</c:v>
                </c:pt>
                <c:pt idx="4">
                  <c:v>2050</c:v>
                </c:pt>
                <c:pt idx="5">
                  <c:v>2500</c:v>
                </c:pt>
                <c:pt idx="6">
                  <c:v>2850</c:v>
                </c:pt>
                <c:pt idx="7">
                  <c:v>3200</c:v>
                </c:pt>
                <c:pt idx="8">
                  <c:v>3600</c:v>
                </c:pt>
                <c:pt idx="9">
                  <c:v>4050</c:v>
                </c:pt>
                <c:pt idx="10">
                  <c:v>4500</c:v>
                </c:pt>
                <c:pt idx="11">
                  <c:v>4900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370-4C73-9681-7EB6DA8E92D4}"/>
            </c:ext>
          </c:extLst>
        </c:ser>
        <c:ser>
          <c:idx val="3"/>
          <c:order val="4"/>
          <c:tx>
            <c:strRef>
              <c:f>'8月'!$BF$24</c:f>
              <c:strCache>
                <c:ptCount val="1"/>
                <c:pt idx="0">
                  <c:v>N年度目標累計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'8月'!$BG$19:$BR$19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'8月'!$BG$24:$BR$24</c:f>
              <c:numCache>
                <c:formatCode>#,##0.0;[Red]\-#,##0.0</c:formatCode>
                <c:ptCount val="12"/>
                <c:pt idx="0">
                  <c:v>388</c:v>
                </c:pt>
                <c:pt idx="1">
                  <c:v>679</c:v>
                </c:pt>
                <c:pt idx="2">
                  <c:v>1018.5</c:v>
                </c:pt>
                <c:pt idx="3">
                  <c:v>1503.5</c:v>
                </c:pt>
                <c:pt idx="4">
                  <c:v>1988.5</c:v>
                </c:pt>
                <c:pt idx="5">
                  <c:v>2425</c:v>
                </c:pt>
                <c:pt idx="6">
                  <c:v>2764.5</c:v>
                </c:pt>
                <c:pt idx="7">
                  <c:v>3104</c:v>
                </c:pt>
                <c:pt idx="8">
                  <c:v>3492</c:v>
                </c:pt>
                <c:pt idx="9">
                  <c:v>3928.5</c:v>
                </c:pt>
                <c:pt idx="10">
                  <c:v>4365</c:v>
                </c:pt>
                <c:pt idx="11">
                  <c:v>4753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370-4C73-9681-7EB6DA8E92D4}"/>
            </c:ext>
          </c:extLst>
        </c:ser>
        <c:ser>
          <c:idx val="4"/>
          <c:order val="5"/>
          <c:tx>
            <c:strRef>
              <c:f>'8月'!$BF$25</c:f>
              <c:strCache>
                <c:ptCount val="1"/>
                <c:pt idx="0">
                  <c:v>N年度実績累計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'8月'!$BG$19:$BR$19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'8月'!$BG$25:$BR$25</c:f>
              <c:numCache>
                <c:formatCode>#,##0.0;[Red]\-#,##0.0</c:formatCode>
                <c:ptCount val="12"/>
                <c:pt idx="0">
                  <c:v>350</c:v>
                </c:pt>
                <c:pt idx="1">
                  <c:v>640</c:v>
                </c:pt>
                <c:pt idx="2">
                  <c:v>980</c:v>
                </c:pt>
                <c:pt idx="3">
                  <c:v>1480</c:v>
                </c:pt>
                <c:pt idx="4">
                  <c:v>1980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370-4C73-9681-7EB6DA8E92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943215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(t-CO</a:t>
                </a:r>
                <a:r>
                  <a:rPr lang="en-US" altLang="ja-JP" baseline="-25000"/>
                  <a:t>2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2.1164184715637337E-2"/>
              <c:y val="8.6371148050938082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4321560"/>
        <c:crosses val="autoZero"/>
        <c:crossBetween val="between"/>
        <c:majorUnit val="2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70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(t-CO</a:t>
                </a:r>
                <a:r>
                  <a:rPr lang="en-US" altLang="ja-JP" baseline="-25000"/>
                  <a:t>2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0.87830907078259779"/>
              <c:y val="8.6371148050938082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  <c:majorUnit val="1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46588868708841"/>
          <c:y val="0.20948703992646081"/>
          <c:w val="0.7857163156113478"/>
          <c:h val="0.6748106486689163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'8月'!$BF$29</c:f>
              <c:strCache>
                <c:ptCount val="1"/>
                <c:pt idx="0">
                  <c:v>N-1年度単月実績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'8月'!$BG$28:$BR$28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'8月'!$BG$29:$BR$29</c:f>
              <c:numCache>
                <c:formatCode>#,##0.0;[Red]\-#,##0.0</c:formatCode>
                <c:ptCount val="12"/>
                <c:pt idx="0">
                  <c:v>300</c:v>
                </c:pt>
                <c:pt idx="1">
                  <c:v>200</c:v>
                </c:pt>
                <c:pt idx="2">
                  <c:v>250</c:v>
                </c:pt>
                <c:pt idx="3">
                  <c:v>400</c:v>
                </c:pt>
                <c:pt idx="4">
                  <c:v>400</c:v>
                </c:pt>
                <c:pt idx="5">
                  <c:v>350</c:v>
                </c:pt>
                <c:pt idx="6">
                  <c:v>250</c:v>
                </c:pt>
                <c:pt idx="7">
                  <c:v>250</c:v>
                </c:pt>
                <c:pt idx="8">
                  <c:v>300</c:v>
                </c:pt>
                <c:pt idx="9">
                  <c:v>350</c:v>
                </c:pt>
                <c:pt idx="10">
                  <c:v>350</c:v>
                </c:pt>
                <c:pt idx="11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74-4BFE-A318-460F5250ADA6}"/>
            </c:ext>
          </c:extLst>
        </c:ser>
        <c:ser>
          <c:idx val="0"/>
          <c:order val="1"/>
          <c:tx>
            <c:strRef>
              <c:f>'8月'!$BF$30</c:f>
              <c:strCache>
                <c:ptCount val="1"/>
                <c:pt idx="0">
                  <c:v>N年度単月目標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'8月'!$BG$28:$BR$28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'8月'!$BG$30:$BR$30</c:f>
              <c:numCache>
                <c:formatCode>#,##0.0;[Red]\-#,##0.0</c:formatCode>
                <c:ptCount val="12"/>
                <c:pt idx="0">
                  <c:v>291</c:v>
                </c:pt>
                <c:pt idx="1">
                  <c:v>414</c:v>
                </c:pt>
                <c:pt idx="2">
                  <c:v>575</c:v>
                </c:pt>
                <c:pt idx="3">
                  <c:v>557</c:v>
                </c:pt>
                <c:pt idx="4">
                  <c:v>437</c:v>
                </c:pt>
                <c:pt idx="5">
                  <c:v>504</c:v>
                </c:pt>
                <c:pt idx="6">
                  <c:v>454</c:v>
                </c:pt>
                <c:pt idx="7">
                  <c:v>489</c:v>
                </c:pt>
                <c:pt idx="8">
                  <c:v>588</c:v>
                </c:pt>
                <c:pt idx="9">
                  <c:v>601</c:v>
                </c:pt>
                <c:pt idx="10">
                  <c:v>644</c:v>
                </c:pt>
                <c:pt idx="11">
                  <c:v>690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74-4BFE-A318-460F5250ADA6}"/>
            </c:ext>
          </c:extLst>
        </c:ser>
        <c:ser>
          <c:idx val="5"/>
          <c:order val="2"/>
          <c:tx>
            <c:strRef>
              <c:f>'8月'!$BF$31</c:f>
              <c:strCache>
                <c:ptCount val="1"/>
                <c:pt idx="0">
                  <c:v>N年度単月実績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'8月'!$BG$28:$BR$28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'8月'!$BG$31:$BR$31</c:f>
              <c:numCache>
                <c:formatCode>#,##0.0;[Red]\-#,##0.0</c:formatCode>
                <c:ptCount val="12"/>
                <c:pt idx="0">
                  <c:v>350</c:v>
                </c:pt>
                <c:pt idx="1">
                  <c:v>420</c:v>
                </c:pt>
                <c:pt idx="2">
                  <c:v>550</c:v>
                </c:pt>
                <c:pt idx="3">
                  <c:v>570</c:v>
                </c:pt>
                <c:pt idx="4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74-4BFE-A318-460F5250AD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4321232"/>
        <c:axId val="1"/>
      </c:barChart>
      <c:lineChart>
        <c:grouping val="standard"/>
        <c:varyColors val="0"/>
        <c:ser>
          <c:idx val="2"/>
          <c:order val="3"/>
          <c:tx>
            <c:strRef>
              <c:f>'8月'!$BF$32</c:f>
              <c:strCache>
                <c:ptCount val="1"/>
                <c:pt idx="0">
                  <c:v>N-1年度実績累計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'8月'!$BG$28:$BR$28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'8月'!$BG$32:$BR$32</c:f>
              <c:numCache>
                <c:formatCode>#,##0.0;[Red]\-#,##0.0</c:formatCode>
                <c:ptCount val="12"/>
                <c:pt idx="0">
                  <c:v>300</c:v>
                </c:pt>
                <c:pt idx="1">
                  <c:v>500</c:v>
                </c:pt>
                <c:pt idx="2">
                  <c:v>750</c:v>
                </c:pt>
                <c:pt idx="3">
                  <c:v>1150</c:v>
                </c:pt>
                <c:pt idx="4">
                  <c:v>1550</c:v>
                </c:pt>
                <c:pt idx="5">
                  <c:v>1900</c:v>
                </c:pt>
                <c:pt idx="6">
                  <c:v>2150</c:v>
                </c:pt>
                <c:pt idx="7">
                  <c:v>2400</c:v>
                </c:pt>
                <c:pt idx="8">
                  <c:v>2700</c:v>
                </c:pt>
                <c:pt idx="9">
                  <c:v>3050</c:v>
                </c:pt>
                <c:pt idx="10">
                  <c:v>3400</c:v>
                </c:pt>
                <c:pt idx="11">
                  <c:v>3700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674-4BFE-A318-460F5250ADA6}"/>
            </c:ext>
          </c:extLst>
        </c:ser>
        <c:ser>
          <c:idx val="3"/>
          <c:order val="4"/>
          <c:tx>
            <c:strRef>
              <c:f>'8月'!$BF$33</c:f>
              <c:strCache>
                <c:ptCount val="1"/>
                <c:pt idx="0">
                  <c:v>N年度目標累計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'8月'!$BG$28:$BR$28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'8月'!$BG$33:$BR$33</c:f>
              <c:numCache>
                <c:formatCode>#,##0.0;[Red]\-#,##0.0</c:formatCode>
                <c:ptCount val="12"/>
                <c:pt idx="0">
                  <c:v>291</c:v>
                </c:pt>
                <c:pt idx="1">
                  <c:v>705</c:v>
                </c:pt>
                <c:pt idx="2">
                  <c:v>1280</c:v>
                </c:pt>
                <c:pt idx="3">
                  <c:v>1837</c:v>
                </c:pt>
                <c:pt idx="4">
                  <c:v>2274</c:v>
                </c:pt>
                <c:pt idx="5">
                  <c:v>2778</c:v>
                </c:pt>
                <c:pt idx="6">
                  <c:v>3232</c:v>
                </c:pt>
                <c:pt idx="7">
                  <c:v>3721</c:v>
                </c:pt>
                <c:pt idx="8">
                  <c:v>4309</c:v>
                </c:pt>
                <c:pt idx="9">
                  <c:v>4910</c:v>
                </c:pt>
                <c:pt idx="10">
                  <c:v>5554</c:v>
                </c:pt>
                <c:pt idx="11">
                  <c:v>6244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674-4BFE-A318-460F5250ADA6}"/>
            </c:ext>
          </c:extLst>
        </c:ser>
        <c:ser>
          <c:idx val="4"/>
          <c:order val="5"/>
          <c:tx>
            <c:strRef>
              <c:f>'8月'!$BF$34</c:f>
              <c:strCache>
                <c:ptCount val="1"/>
                <c:pt idx="0">
                  <c:v>N年度実績累計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'8月'!$BG$28:$BR$28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'8月'!$BG$34:$BR$34</c:f>
              <c:numCache>
                <c:formatCode>#,##0.0;[Red]\-#,##0.0</c:formatCode>
                <c:ptCount val="12"/>
                <c:pt idx="0">
                  <c:v>350</c:v>
                </c:pt>
                <c:pt idx="1">
                  <c:v>770</c:v>
                </c:pt>
                <c:pt idx="2">
                  <c:v>1320</c:v>
                </c:pt>
                <c:pt idx="3">
                  <c:v>1890</c:v>
                </c:pt>
                <c:pt idx="4">
                  <c:v>2340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674-4BFE-A318-460F5250AD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943212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(t-CO</a:t>
                </a:r>
                <a:r>
                  <a:rPr lang="en-US" altLang="ja-JP" baseline="-25000"/>
                  <a:t>2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1.5873015873015872E-2"/>
              <c:y val="8.562768363631966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4321232"/>
        <c:crosses val="autoZero"/>
        <c:crossBetween val="between"/>
        <c:majorUnit val="2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70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(t-CO</a:t>
                </a:r>
                <a:r>
                  <a:rPr lang="en-US" altLang="ja-JP" baseline="-25000"/>
                  <a:t>2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0.87566359760585488"/>
              <c:y val="9.3784728521838001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  <c:majorUnit val="1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52936024656975"/>
          <c:y val="0.12638280404522892"/>
          <c:w val="0.79894386301221221"/>
          <c:h val="0.7409182619945018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'8月'!$BF$47</c:f>
              <c:strCache>
                <c:ptCount val="1"/>
                <c:pt idx="0">
                  <c:v>N-1年度単月実績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'8月'!$BG$46:$BR$46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'8月'!$BG$47:$BR$47</c:f>
              <c:numCache>
                <c:formatCode>#,##0.0;[Red]\-#,##0.0</c:formatCode>
                <c:ptCount val="12"/>
                <c:pt idx="0">
                  <c:v>200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300</c:v>
                </c:pt>
                <c:pt idx="5">
                  <c:v>250</c:v>
                </c:pt>
                <c:pt idx="6">
                  <c:v>150</c:v>
                </c:pt>
                <c:pt idx="7">
                  <c:v>150</c:v>
                </c:pt>
                <c:pt idx="8">
                  <c:v>200</c:v>
                </c:pt>
                <c:pt idx="9">
                  <c:v>250</c:v>
                </c:pt>
                <c:pt idx="10">
                  <c:v>250</c:v>
                </c:pt>
                <c:pt idx="11">
                  <c:v>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94-4857-AE66-1E54B8AF0CFA}"/>
            </c:ext>
          </c:extLst>
        </c:ser>
        <c:ser>
          <c:idx val="0"/>
          <c:order val="1"/>
          <c:tx>
            <c:strRef>
              <c:f>'8月'!$BF$48</c:f>
              <c:strCache>
                <c:ptCount val="1"/>
                <c:pt idx="0">
                  <c:v>N年度単月目標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'8月'!$BG$46:$BR$46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'8月'!$BG$48:$BR$48</c:f>
              <c:numCache>
                <c:formatCode>#,##0.0;[Red]\-#,##0.0</c:formatCode>
                <c:ptCount val="12"/>
                <c:pt idx="0">
                  <c:v>194</c:v>
                </c:pt>
                <c:pt idx="1">
                  <c:v>97</c:v>
                </c:pt>
                <c:pt idx="2">
                  <c:v>194</c:v>
                </c:pt>
                <c:pt idx="3">
                  <c:v>291</c:v>
                </c:pt>
                <c:pt idx="4">
                  <c:v>291</c:v>
                </c:pt>
                <c:pt idx="5">
                  <c:v>242.5</c:v>
                </c:pt>
                <c:pt idx="6">
                  <c:v>145.5</c:v>
                </c:pt>
                <c:pt idx="7">
                  <c:v>145.5</c:v>
                </c:pt>
                <c:pt idx="8">
                  <c:v>194</c:v>
                </c:pt>
                <c:pt idx="9">
                  <c:v>242.5</c:v>
                </c:pt>
                <c:pt idx="10">
                  <c:v>242.5</c:v>
                </c:pt>
                <c:pt idx="11">
                  <c:v>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94-4857-AE66-1E54B8AF0CFA}"/>
            </c:ext>
          </c:extLst>
        </c:ser>
        <c:ser>
          <c:idx val="5"/>
          <c:order val="2"/>
          <c:tx>
            <c:strRef>
              <c:f>'8月'!$BF$49</c:f>
              <c:strCache>
                <c:ptCount val="1"/>
                <c:pt idx="0">
                  <c:v>N年度単月実績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'8月'!$BG$46:$BR$46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'8月'!$BG$49:$BR$49</c:f>
              <c:numCache>
                <c:formatCode>#,##0.0;[Red]\-#,##0.0</c:formatCode>
                <c:ptCount val="12"/>
                <c:pt idx="0">
                  <c:v>190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320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C94-4857-AE66-1E54B8AF0C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4319920"/>
        <c:axId val="1"/>
      </c:barChart>
      <c:lineChart>
        <c:grouping val="standard"/>
        <c:varyColors val="0"/>
        <c:ser>
          <c:idx val="2"/>
          <c:order val="3"/>
          <c:tx>
            <c:strRef>
              <c:f>'8月'!$BF$50</c:f>
              <c:strCache>
                <c:ptCount val="1"/>
                <c:pt idx="0">
                  <c:v>N-1年度実績累計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'8月'!$BG$46:$BR$46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'8月'!$BG$50:$BR$50</c:f>
              <c:numCache>
                <c:formatCode>#,##0.0;[Red]\-#,##0.0</c:formatCode>
                <c:ptCount val="12"/>
                <c:pt idx="0">
                  <c:v>200</c:v>
                </c:pt>
                <c:pt idx="1">
                  <c:v>300</c:v>
                </c:pt>
                <c:pt idx="2">
                  <c:v>500</c:v>
                </c:pt>
                <c:pt idx="3">
                  <c:v>800</c:v>
                </c:pt>
                <c:pt idx="4">
                  <c:v>1100</c:v>
                </c:pt>
                <c:pt idx="5">
                  <c:v>1350</c:v>
                </c:pt>
                <c:pt idx="6">
                  <c:v>1500</c:v>
                </c:pt>
                <c:pt idx="7">
                  <c:v>1650</c:v>
                </c:pt>
                <c:pt idx="8">
                  <c:v>1850</c:v>
                </c:pt>
                <c:pt idx="9">
                  <c:v>2100</c:v>
                </c:pt>
                <c:pt idx="10">
                  <c:v>2350</c:v>
                </c:pt>
                <c:pt idx="11">
                  <c:v>2550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C94-4857-AE66-1E54B8AF0CFA}"/>
            </c:ext>
          </c:extLst>
        </c:ser>
        <c:ser>
          <c:idx val="3"/>
          <c:order val="4"/>
          <c:tx>
            <c:strRef>
              <c:f>'8月'!$BF$51</c:f>
              <c:strCache>
                <c:ptCount val="1"/>
                <c:pt idx="0">
                  <c:v>N年度目標累計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'8月'!$BG$46:$BR$46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'8月'!$BG$51:$BR$51</c:f>
              <c:numCache>
                <c:formatCode>#,##0.0;[Red]\-#,##0.0</c:formatCode>
                <c:ptCount val="12"/>
                <c:pt idx="0">
                  <c:v>194</c:v>
                </c:pt>
                <c:pt idx="1">
                  <c:v>291</c:v>
                </c:pt>
                <c:pt idx="2">
                  <c:v>485</c:v>
                </c:pt>
                <c:pt idx="3">
                  <c:v>776</c:v>
                </c:pt>
                <c:pt idx="4">
                  <c:v>1067</c:v>
                </c:pt>
                <c:pt idx="5">
                  <c:v>1309.5</c:v>
                </c:pt>
                <c:pt idx="6">
                  <c:v>1455</c:v>
                </c:pt>
                <c:pt idx="7">
                  <c:v>1600.5</c:v>
                </c:pt>
                <c:pt idx="8">
                  <c:v>1794.5</c:v>
                </c:pt>
                <c:pt idx="9">
                  <c:v>2037</c:v>
                </c:pt>
                <c:pt idx="10">
                  <c:v>2279.5</c:v>
                </c:pt>
                <c:pt idx="11">
                  <c:v>2473.5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C94-4857-AE66-1E54B8AF0CFA}"/>
            </c:ext>
          </c:extLst>
        </c:ser>
        <c:ser>
          <c:idx val="4"/>
          <c:order val="5"/>
          <c:tx>
            <c:strRef>
              <c:f>'8月'!$BF$52</c:f>
              <c:strCache>
                <c:ptCount val="1"/>
                <c:pt idx="0">
                  <c:v>N年度実績累計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'8月'!$BG$46:$BR$46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'8月'!$BG$52:$BR$52</c:f>
              <c:numCache>
                <c:formatCode>#,##0.0;[Red]\-#,##0.0</c:formatCode>
                <c:ptCount val="12"/>
                <c:pt idx="0">
                  <c:v>190</c:v>
                </c:pt>
                <c:pt idx="1">
                  <c:v>290</c:v>
                </c:pt>
                <c:pt idx="2">
                  <c:v>490</c:v>
                </c:pt>
                <c:pt idx="3">
                  <c:v>790</c:v>
                </c:pt>
                <c:pt idx="4">
                  <c:v>1110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C94-4857-AE66-1E54B8AF0C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943199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0"/>
        </c:scaling>
        <c:delete val="0"/>
        <c:axPos val="l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4319920"/>
        <c:crosses val="autoZero"/>
        <c:crossBetween val="between"/>
        <c:majorUnit val="2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7000"/>
          <c:min val="0"/>
        </c:scaling>
        <c:delete val="0"/>
        <c:axPos val="r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  <c:majorUnit val="1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1113981672613"/>
          <c:y val="0.20148196753183628"/>
          <c:w val="0.78307080613117486"/>
          <c:h val="0.6865198794595119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'4月'!$BF$20</c:f>
              <c:strCache>
                <c:ptCount val="1"/>
                <c:pt idx="0">
                  <c:v>N-1年度単月実績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'4月'!$BG$19:$BR$19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'4月'!$BG$20:$BR$20</c:f>
              <c:numCache>
                <c:formatCode>#,##0.0;[Red]\-#,##0.0</c:formatCode>
                <c:ptCount val="12"/>
                <c:pt idx="0">
                  <c:v>400</c:v>
                </c:pt>
                <c:pt idx="1">
                  <c:v>300</c:v>
                </c:pt>
                <c:pt idx="2">
                  <c:v>350</c:v>
                </c:pt>
                <c:pt idx="3">
                  <c:v>500</c:v>
                </c:pt>
                <c:pt idx="4">
                  <c:v>500</c:v>
                </c:pt>
                <c:pt idx="5">
                  <c:v>450</c:v>
                </c:pt>
                <c:pt idx="6">
                  <c:v>350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450</c:v>
                </c:pt>
                <c:pt idx="11">
                  <c:v>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18-437E-867C-52C8613CA8D6}"/>
            </c:ext>
          </c:extLst>
        </c:ser>
        <c:ser>
          <c:idx val="0"/>
          <c:order val="1"/>
          <c:tx>
            <c:strRef>
              <c:f>'4月'!$BF$21</c:f>
              <c:strCache>
                <c:ptCount val="1"/>
                <c:pt idx="0">
                  <c:v>N年度単月目標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'4月'!$BG$19:$BR$19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'4月'!$BG$21:$BR$21</c:f>
              <c:numCache>
                <c:formatCode>#,##0.0;[Red]\-#,##0.0</c:formatCode>
                <c:ptCount val="12"/>
                <c:pt idx="0">
                  <c:v>388</c:v>
                </c:pt>
                <c:pt idx="1">
                  <c:v>291</c:v>
                </c:pt>
                <c:pt idx="2">
                  <c:v>339.5</c:v>
                </c:pt>
                <c:pt idx="3">
                  <c:v>485</c:v>
                </c:pt>
                <c:pt idx="4">
                  <c:v>485</c:v>
                </c:pt>
                <c:pt idx="5">
                  <c:v>436.5</c:v>
                </c:pt>
                <c:pt idx="6">
                  <c:v>339.5</c:v>
                </c:pt>
                <c:pt idx="7">
                  <c:v>339.5</c:v>
                </c:pt>
                <c:pt idx="8">
                  <c:v>388</c:v>
                </c:pt>
                <c:pt idx="9">
                  <c:v>436.5</c:v>
                </c:pt>
                <c:pt idx="10">
                  <c:v>436.5</c:v>
                </c:pt>
                <c:pt idx="11">
                  <c:v>388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18-437E-867C-52C8613CA8D6}"/>
            </c:ext>
          </c:extLst>
        </c:ser>
        <c:ser>
          <c:idx val="5"/>
          <c:order val="2"/>
          <c:tx>
            <c:strRef>
              <c:f>'4月'!$BF$22</c:f>
              <c:strCache>
                <c:ptCount val="1"/>
                <c:pt idx="0">
                  <c:v>N年度単月実績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'4月'!$BG$19:$BR$19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'4月'!$BG$22:$BR$22</c:f>
              <c:numCache>
                <c:formatCode>#,##0.0;[Red]\-#,##0.0</c:formatCode>
                <c:ptCount val="12"/>
                <c:pt idx="0">
                  <c:v>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18-437E-867C-52C8613CA8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4573920"/>
        <c:axId val="1"/>
      </c:barChart>
      <c:lineChart>
        <c:grouping val="standard"/>
        <c:varyColors val="0"/>
        <c:ser>
          <c:idx val="2"/>
          <c:order val="3"/>
          <c:tx>
            <c:strRef>
              <c:f>'4月'!$BF$23</c:f>
              <c:strCache>
                <c:ptCount val="1"/>
                <c:pt idx="0">
                  <c:v>N-1年度実績累計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'4月'!$BG$19:$BR$19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'4月'!$BG$23:$BR$23</c:f>
              <c:numCache>
                <c:formatCode>#,##0.0;[Red]\-#,##0.0</c:formatCode>
                <c:ptCount val="12"/>
                <c:pt idx="0">
                  <c:v>400</c:v>
                </c:pt>
                <c:pt idx="1">
                  <c:v>700</c:v>
                </c:pt>
                <c:pt idx="2">
                  <c:v>1050</c:v>
                </c:pt>
                <c:pt idx="3">
                  <c:v>1550</c:v>
                </c:pt>
                <c:pt idx="4">
                  <c:v>2050</c:v>
                </c:pt>
                <c:pt idx="5">
                  <c:v>2500</c:v>
                </c:pt>
                <c:pt idx="6">
                  <c:v>2850</c:v>
                </c:pt>
                <c:pt idx="7">
                  <c:v>3200</c:v>
                </c:pt>
                <c:pt idx="8">
                  <c:v>3600</c:v>
                </c:pt>
                <c:pt idx="9">
                  <c:v>4050</c:v>
                </c:pt>
                <c:pt idx="10">
                  <c:v>4500</c:v>
                </c:pt>
                <c:pt idx="11">
                  <c:v>4900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518-437E-867C-52C8613CA8D6}"/>
            </c:ext>
          </c:extLst>
        </c:ser>
        <c:ser>
          <c:idx val="3"/>
          <c:order val="4"/>
          <c:tx>
            <c:strRef>
              <c:f>'4月'!$BF$24</c:f>
              <c:strCache>
                <c:ptCount val="1"/>
                <c:pt idx="0">
                  <c:v>N年度目標累計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'4月'!$BG$19:$BR$19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'4月'!$BG$24:$BR$24</c:f>
              <c:numCache>
                <c:formatCode>#,##0.0;[Red]\-#,##0.0</c:formatCode>
                <c:ptCount val="12"/>
                <c:pt idx="0">
                  <c:v>388</c:v>
                </c:pt>
                <c:pt idx="1">
                  <c:v>679</c:v>
                </c:pt>
                <c:pt idx="2">
                  <c:v>1018.5</c:v>
                </c:pt>
                <c:pt idx="3">
                  <c:v>1503.5</c:v>
                </c:pt>
                <c:pt idx="4">
                  <c:v>1988.5</c:v>
                </c:pt>
                <c:pt idx="5">
                  <c:v>2425</c:v>
                </c:pt>
                <c:pt idx="6">
                  <c:v>2764.5</c:v>
                </c:pt>
                <c:pt idx="7">
                  <c:v>3104</c:v>
                </c:pt>
                <c:pt idx="8">
                  <c:v>3492</c:v>
                </c:pt>
                <c:pt idx="9">
                  <c:v>3928.5</c:v>
                </c:pt>
                <c:pt idx="10">
                  <c:v>4365</c:v>
                </c:pt>
                <c:pt idx="11">
                  <c:v>4753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518-437E-867C-52C8613CA8D6}"/>
            </c:ext>
          </c:extLst>
        </c:ser>
        <c:ser>
          <c:idx val="4"/>
          <c:order val="5"/>
          <c:tx>
            <c:strRef>
              <c:f>'4月'!$BF$25</c:f>
              <c:strCache>
                <c:ptCount val="1"/>
                <c:pt idx="0">
                  <c:v>N年度実績累計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'4月'!$BG$19:$BR$19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'4月'!$BG$25:$BR$25</c:f>
              <c:numCache>
                <c:formatCode>#,##0.0;[Red]\-#,##0.0</c:formatCode>
                <c:ptCount val="12"/>
                <c:pt idx="0">
                  <c:v>350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518-437E-867C-52C8613CA8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245739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(t-CO</a:t>
                </a:r>
                <a:r>
                  <a:rPr lang="en-US" altLang="ja-JP" baseline="-25000"/>
                  <a:t>2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2.1164184715637337E-2"/>
              <c:y val="8.6371148050938082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4573920"/>
        <c:crosses val="autoZero"/>
        <c:crossBetween val="between"/>
        <c:majorUnit val="2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70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(t-CO</a:t>
                </a:r>
                <a:r>
                  <a:rPr lang="en-US" altLang="ja-JP" baseline="-25000"/>
                  <a:t>2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0.87830907078259779"/>
              <c:y val="8.6371148050938082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  <c:majorUnit val="1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19774925013751E-2"/>
          <c:y val="0.13850740355568761"/>
          <c:w val="0.83333548625445975"/>
          <c:h val="0.7566275441984846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'8月'!$BF$56</c:f>
              <c:strCache>
                <c:ptCount val="1"/>
                <c:pt idx="0">
                  <c:v>N-1年度単月実績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'8月'!$BG$55:$BR$55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'8月'!$BG$56:$BR$56</c:f>
              <c:numCache>
                <c:formatCode>#,##0.0;[Red]\-#,##0.0</c:formatCode>
                <c:ptCount val="12"/>
                <c:pt idx="0">
                  <c:v>150</c:v>
                </c:pt>
                <c:pt idx="1">
                  <c:v>100</c:v>
                </c:pt>
                <c:pt idx="2">
                  <c:v>150</c:v>
                </c:pt>
                <c:pt idx="3">
                  <c:v>250</c:v>
                </c:pt>
                <c:pt idx="4">
                  <c:v>250</c:v>
                </c:pt>
                <c:pt idx="5">
                  <c:v>200</c:v>
                </c:pt>
                <c:pt idx="6">
                  <c:v>150</c:v>
                </c:pt>
                <c:pt idx="7">
                  <c:v>150</c:v>
                </c:pt>
                <c:pt idx="8">
                  <c:v>200</c:v>
                </c:pt>
                <c:pt idx="9">
                  <c:v>200</c:v>
                </c:pt>
                <c:pt idx="10">
                  <c:v>200</c:v>
                </c:pt>
                <c:pt idx="11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6D-4F58-AB7D-FFA131544E3E}"/>
            </c:ext>
          </c:extLst>
        </c:ser>
        <c:ser>
          <c:idx val="0"/>
          <c:order val="1"/>
          <c:tx>
            <c:strRef>
              <c:f>'8月'!$BF$57</c:f>
              <c:strCache>
                <c:ptCount val="1"/>
                <c:pt idx="0">
                  <c:v>N年度単月目標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'8月'!$BG$55:$BR$55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'8月'!$BG$57:$BR$57</c:f>
              <c:numCache>
                <c:formatCode>#,##0.0;[Red]\-#,##0.0</c:formatCode>
                <c:ptCount val="12"/>
                <c:pt idx="0">
                  <c:v>145.5</c:v>
                </c:pt>
                <c:pt idx="1">
                  <c:v>97</c:v>
                </c:pt>
                <c:pt idx="2">
                  <c:v>145.5</c:v>
                </c:pt>
                <c:pt idx="3">
                  <c:v>242.5</c:v>
                </c:pt>
                <c:pt idx="4">
                  <c:v>242.5</c:v>
                </c:pt>
                <c:pt idx="5">
                  <c:v>194</c:v>
                </c:pt>
                <c:pt idx="6">
                  <c:v>145.5</c:v>
                </c:pt>
                <c:pt idx="7">
                  <c:v>145.5</c:v>
                </c:pt>
                <c:pt idx="8">
                  <c:v>194</c:v>
                </c:pt>
                <c:pt idx="9">
                  <c:v>194</c:v>
                </c:pt>
                <c:pt idx="10">
                  <c:v>194</c:v>
                </c:pt>
                <c:pt idx="11">
                  <c:v>145.5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6D-4F58-AB7D-FFA131544E3E}"/>
            </c:ext>
          </c:extLst>
        </c:ser>
        <c:ser>
          <c:idx val="5"/>
          <c:order val="2"/>
          <c:tx>
            <c:strRef>
              <c:f>'8月'!$BF$58</c:f>
              <c:strCache>
                <c:ptCount val="1"/>
                <c:pt idx="0">
                  <c:v>N年度単月実績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'8月'!$BG$55:$BR$55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'8月'!$BG$58:$BR$58</c:f>
              <c:numCache>
                <c:formatCode>#,##0.0;[Red]\-#,##0.0</c:formatCode>
                <c:ptCount val="12"/>
                <c:pt idx="0">
                  <c:v>150</c:v>
                </c:pt>
                <c:pt idx="1">
                  <c:v>100</c:v>
                </c:pt>
                <c:pt idx="2">
                  <c:v>150</c:v>
                </c:pt>
                <c:pt idx="3">
                  <c:v>250</c:v>
                </c:pt>
                <c:pt idx="4">
                  <c:v>260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6D-4F58-AB7D-FFA131544E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4946736"/>
        <c:axId val="1"/>
      </c:barChart>
      <c:lineChart>
        <c:grouping val="standard"/>
        <c:varyColors val="0"/>
        <c:ser>
          <c:idx val="2"/>
          <c:order val="3"/>
          <c:tx>
            <c:strRef>
              <c:f>'8月'!$BF$59</c:f>
              <c:strCache>
                <c:ptCount val="1"/>
                <c:pt idx="0">
                  <c:v>N-1年度実績累計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'8月'!$BG$55:$BR$55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'8月'!$BG$59:$BR$59</c:f>
              <c:numCache>
                <c:formatCode>#,##0.0;[Red]\-#,##0.0</c:formatCode>
                <c:ptCount val="12"/>
                <c:pt idx="0">
                  <c:v>150</c:v>
                </c:pt>
                <c:pt idx="1">
                  <c:v>250</c:v>
                </c:pt>
                <c:pt idx="2">
                  <c:v>400</c:v>
                </c:pt>
                <c:pt idx="3">
                  <c:v>650</c:v>
                </c:pt>
                <c:pt idx="4">
                  <c:v>900</c:v>
                </c:pt>
                <c:pt idx="5">
                  <c:v>1100</c:v>
                </c:pt>
                <c:pt idx="6">
                  <c:v>1250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2150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66D-4F58-AB7D-FFA131544E3E}"/>
            </c:ext>
          </c:extLst>
        </c:ser>
        <c:ser>
          <c:idx val="3"/>
          <c:order val="4"/>
          <c:tx>
            <c:strRef>
              <c:f>'8月'!$BF$60</c:f>
              <c:strCache>
                <c:ptCount val="1"/>
                <c:pt idx="0">
                  <c:v>N年度目標累計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'8月'!$BG$55:$BR$55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'8月'!$BG$60:$BR$60</c:f>
              <c:numCache>
                <c:formatCode>#,##0.0;[Red]\-#,##0.0</c:formatCode>
                <c:ptCount val="12"/>
                <c:pt idx="0">
                  <c:v>145.5</c:v>
                </c:pt>
                <c:pt idx="1">
                  <c:v>242.5</c:v>
                </c:pt>
                <c:pt idx="2">
                  <c:v>388</c:v>
                </c:pt>
                <c:pt idx="3">
                  <c:v>630.5</c:v>
                </c:pt>
                <c:pt idx="4">
                  <c:v>873</c:v>
                </c:pt>
                <c:pt idx="5">
                  <c:v>1067</c:v>
                </c:pt>
                <c:pt idx="6">
                  <c:v>1212.5</c:v>
                </c:pt>
                <c:pt idx="7">
                  <c:v>1358</c:v>
                </c:pt>
                <c:pt idx="8">
                  <c:v>1552</c:v>
                </c:pt>
                <c:pt idx="9">
                  <c:v>1746</c:v>
                </c:pt>
                <c:pt idx="10">
                  <c:v>1940</c:v>
                </c:pt>
                <c:pt idx="11">
                  <c:v>2085.5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66D-4F58-AB7D-FFA131544E3E}"/>
            </c:ext>
          </c:extLst>
        </c:ser>
        <c:ser>
          <c:idx val="4"/>
          <c:order val="5"/>
          <c:tx>
            <c:strRef>
              <c:f>'8月'!$BF$61</c:f>
              <c:strCache>
                <c:ptCount val="1"/>
                <c:pt idx="0">
                  <c:v>N年度実績累計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'8月'!$BG$55:$BR$55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'8月'!$BG$61:$BR$61</c:f>
              <c:numCache>
                <c:formatCode>#,##0.0;[Red]\-#,##0.0</c:formatCode>
                <c:ptCount val="12"/>
                <c:pt idx="0">
                  <c:v>150</c:v>
                </c:pt>
                <c:pt idx="1">
                  <c:v>250</c:v>
                </c:pt>
                <c:pt idx="2">
                  <c:v>400</c:v>
                </c:pt>
                <c:pt idx="3">
                  <c:v>650</c:v>
                </c:pt>
                <c:pt idx="4">
                  <c:v>910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66D-4F58-AB7D-FFA131544E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949467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(t-CO</a:t>
                </a:r>
                <a:r>
                  <a:rPr lang="en-US" altLang="ja-JP" baseline="-25000"/>
                  <a:t>2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2.2779299326714596E-2"/>
              <c:y val="9.8232060615064624E-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4946736"/>
        <c:crosses val="autoZero"/>
        <c:crossBetween val="between"/>
        <c:majorUnit val="2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70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(t-CO</a:t>
                </a:r>
                <a:r>
                  <a:rPr lang="en-US" altLang="ja-JP" baseline="-25000"/>
                  <a:t>2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0.88194282779869915"/>
              <c:y val="1.8656465111672359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  <c:majorUnit val="1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19774925013751E-2"/>
          <c:y val="0.14182070150196147"/>
          <c:w val="0.82539895781394113"/>
          <c:h val="0.7443050897112412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'9月'!$BF$38</c:f>
              <c:strCache>
                <c:ptCount val="1"/>
                <c:pt idx="0">
                  <c:v>N-1年度単月実績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'9月'!$BG$37:$BR$37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'9月'!$BG$38:$BR$38</c:f>
              <c:numCache>
                <c:formatCode>#,##0.0;[Red]\-#,##0.0</c:formatCode>
                <c:ptCount val="12"/>
                <c:pt idx="0">
                  <c:v>250</c:v>
                </c:pt>
                <c:pt idx="1">
                  <c:v>150</c:v>
                </c:pt>
                <c:pt idx="2">
                  <c:v>200</c:v>
                </c:pt>
                <c:pt idx="3">
                  <c:v>350</c:v>
                </c:pt>
                <c:pt idx="4">
                  <c:v>350</c:v>
                </c:pt>
                <c:pt idx="5">
                  <c:v>300</c:v>
                </c:pt>
                <c:pt idx="6">
                  <c:v>200</c:v>
                </c:pt>
                <c:pt idx="7">
                  <c:v>200</c:v>
                </c:pt>
                <c:pt idx="8">
                  <c:v>250</c:v>
                </c:pt>
                <c:pt idx="9">
                  <c:v>300</c:v>
                </c:pt>
                <c:pt idx="10">
                  <c:v>300</c:v>
                </c:pt>
                <c:pt idx="11">
                  <c:v>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B6-480A-8ACB-4AF7811D3A7B}"/>
            </c:ext>
          </c:extLst>
        </c:ser>
        <c:ser>
          <c:idx val="0"/>
          <c:order val="1"/>
          <c:tx>
            <c:strRef>
              <c:f>'9月'!$BF$39</c:f>
              <c:strCache>
                <c:ptCount val="1"/>
                <c:pt idx="0">
                  <c:v>N年度単月目標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'9月'!$BG$37:$BR$37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'9月'!$BG$39:$BR$39</c:f>
              <c:numCache>
                <c:formatCode>#,##0.0;[Red]\-#,##0.0</c:formatCode>
                <c:ptCount val="12"/>
                <c:pt idx="0">
                  <c:v>242.5</c:v>
                </c:pt>
                <c:pt idx="1">
                  <c:v>145.5</c:v>
                </c:pt>
                <c:pt idx="2">
                  <c:v>194</c:v>
                </c:pt>
                <c:pt idx="3">
                  <c:v>339.5</c:v>
                </c:pt>
                <c:pt idx="4">
                  <c:v>339.5</c:v>
                </c:pt>
                <c:pt idx="5">
                  <c:v>291</c:v>
                </c:pt>
                <c:pt idx="6">
                  <c:v>194</c:v>
                </c:pt>
                <c:pt idx="7">
                  <c:v>194</c:v>
                </c:pt>
                <c:pt idx="8">
                  <c:v>242.5</c:v>
                </c:pt>
                <c:pt idx="9">
                  <c:v>291</c:v>
                </c:pt>
                <c:pt idx="10">
                  <c:v>291</c:v>
                </c:pt>
                <c:pt idx="11">
                  <c:v>242.5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B6-480A-8ACB-4AF7811D3A7B}"/>
            </c:ext>
          </c:extLst>
        </c:ser>
        <c:ser>
          <c:idx val="5"/>
          <c:order val="2"/>
          <c:tx>
            <c:strRef>
              <c:f>'9月'!$BF$40</c:f>
              <c:strCache>
                <c:ptCount val="1"/>
                <c:pt idx="0">
                  <c:v>N年度単月実績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'9月'!$BG$37:$BR$37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'9月'!$BG$40:$BR$40</c:f>
              <c:numCache>
                <c:formatCode>#,##0.0;[Red]\-#,##0.0</c:formatCode>
                <c:ptCount val="12"/>
                <c:pt idx="0">
                  <c:v>250</c:v>
                </c:pt>
                <c:pt idx="1">
                  <c:v>150</c:v>
                </c:pt>
                <c:pt idx="2">
                  <c:v>190</c:v>
                </c:pt>
                <c:pt idx="3">
                  <c:v>350</c:v>
                </c:pt>
                <c:pt idx="4">
                  <c:v>360</c:v>
                </c:pt>
                <c:pt idx="5">
                  <c:v>320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1B6-480A-8ACB-4AF7811D3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4946408"/>
        <c:axId val="1"/>
      </c:barChart>
      <c:lineChart>
        <c:grouping val="standard"/>
        <c:varyColors val="0"/>
        <c:ser>
          <c:idx val="2"/>
          <c:order val="3"/>
          <c:tx>
            <c:strRef>
              <c:f>'9月'!$BF$41</c:f>
              <c:strCache>
                <c:ptCount val="1"/>
                <c:pt idx="0">
                  <c:v>N-1年度実績累計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'9月'!$BG$37:$BR$37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'9月'!$BG$41:$BR$41</c:f>
              <c:numCache>
                <c:formatCode>#,##0.0;[Red]\-#,##0.0</c:formatCode>
                <c:ptCount val="12"/>
                <c:pt idx="0">
                  <c:v>250</c:v>
                </c:pt>
                <c:pt idx="1">
                  <c:v>400</c:v>
                </c:pt>
                <c:pt idx="2">
                  <c:v>600</c:v>
                </c:pt>
                <c:pt idx="3">
                  <c:v>950</c:v>
                </c:pt>
                <c:pt idx="4">
                  <c:v>1300</c:v>
                </c:pt>
                <c:pt idx="5">
                  <c:v>1600</c:v>
                </c:pt>
                <c:pt idx="6">
                  <c:v>1800</c:v>
                </c:pt>
                <c:pt idx="7">
                  <c:v>2000</c:v>
                </c:pt>
                <c:pt idx="8">
                  <c:v>2250</c:v>
                </c:pt>
                <c:pt idx="9">
                  <c:v>2550</c:v>
                </c:pt>
                <c:pt idx="10">
                  <c:v>2850</c:v>
                </c:pt>
                <c:pt idx="11">
                  <c:v>3100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1B6-480A-8ACB-4AF7811D3A7B}"/>
            </c:ext>
          </c:extLst>
        </c:ser>
        <c:ser>
          <c:idx val="3"/>
          <c:order val="4"/>
          <c:tx>
            <c:strRef>
              <c:f>'9月'!$BF$42</c:f>
              <c:strCache>
                <c:ptCount val="1"/>
                <c:pt idx="0">
                  <c:v>N年度目標累計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'9月'!$BG$37:$BR$37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'9月'!$BG$42:$BR$42</c:f>
              <c:numCache>
                <c:formatCode>#,##0.0;[Red]\-#,##0.0</c:formatCode>
                <c:ptCount val="12"/>
                <c:pt idx="0">
                  <c:v>242.5</c:v>
                </c:pt>
                <c:pt idx="1">
                  <c:v>388</c:v>
                </c:pt>
                <c:pt idx="2">
                  <c:v>582</c:v>
                </c:pt>
                <c:pt idx="3">
                  <c:v>921.5</c:v>
                </c:pt>
                <c:pt idx="4">
                  <c:v>1261</c:v>
                </c:pt>
                <c:pt idx="5">
                  <c:v>1552</c:v>
                </c:pt>
                <c:pt idx="6">
                  <c:v>1746</c:v>
                </c:pt>
                <c:pt idx="7">
                  <c:v>1940</c:v>
                </c:pt>
                <c:pt idx="8">
                  <c:v>2182.5</c:v>
                </c:pt>
                <c:pt idx="9">
                  <c:v>2473.5</c:v>
                </c:pt>
                <c:pt idx="10">
                  <c:v>2764.5</c:v>
                </c:pt>
                <c:pt idx="11">
                  <c:v>3007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1B6-480A-8ACB-4AF7811D3A7B}"/>
            </c:ext>
          </c:extLst>
        </c:ser>
        <c:ser>
          <c:idx val="4"/>
          <c:order val="5"/>
          <c:tx>
            <c:strRef>
              <c:f>'9月'!$BF$43</c:f>
              <c:strCache>
                <c:ptCount val="1"/>
                <c:pt idx="0">
                  <c:v>N年度実績累計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'9月'!$BG$37:$BR$37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'9月'!$BG$43:$BR$43</c:f>
              <c:numCache>
                <c:formatCode>#,##0.0;[Red]\-#,##0.0</c:formatCode>
                <c:ptCount val="12"/>
                <c:pt idx="0">
                  <c:v>250</c:v>
                </c:pt>
                <c:pt idx="1">
                  <c:v>400</c:v>
                </c:pt>
                <c:pt idx="2">
                  <c:v>590</c:v>
                </c:pt>
                <c:pt idx="3">
                  <c:v>940</c:v>
                </c:pt>
                <c:pt idx="4">
                  <c:v>1300</c:v>
                </c:pt>
                <c:pt idx="5">
                  <c:v>1620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1B6-480A-8ACB-4AF7811D3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949464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(t-CO</a:t>
                </a:r>
                <a:r>
                  <a:rPr lang="en-US" altLang="ja-JP" baseline="-25000"/>
                  <a:t>2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1.8518486819582337E-2"/>
              <c:y val="2.4148981377327832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4946408"/>
        <c:crosses val="autoZero"/>
        <c:crossBetween val="between"/>
        <c:majorUnit val="2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70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(t-CO</a:t>
                </a:r>
                <a:r>
                  <a:rPr lang="en-US" altLang="ja-JP" baseline="-25000"/>
                  <a:t>2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0.88464994864772339"/>
              <c:y val="2.4694913135858018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  <c:majorUnit val="1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53984575835475"/>
          <c:y val="0.19679060950714491"/>
          <c:w val="0.76863753213367614"/>
          <c:h val="0.6912112374842033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'9月'!$BF$11</c:f>
              <c:strCache>
                <c:ptCount val="1"/>
                <c:pt idx="0">
                  <c:v>N-1年度単月実績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'9月'!$BG$10:$BR$10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'9月'!$BG$11:$BR$11</c:f>
              <c:numCache>
                <c:formatCode>#,##0.0;[Red]\-#,##0.0</c:formatCode>
                <c:ptCount val="12"/>
                <c:pt idx="0">
                  <c:v>1300</c:v>
                </c:pt>
                <c:pt idx="1">
                  <c:v>850</c:v>
                </c:pt>
                <c:pt idx="2">
                  <c:v>1150</c:v>
                </c:pt>
                <c:pt idx="3">
                  <c:v>1800</c:v>
                </c:pt>
                <c:pt idx="4">
                  <c:v>1800</c:v>
                </c:pt>
                <c:pt idx="5">
                  <c:v>1550</c:v>
                </c:pt>
                <c:pt idx="6">
                  <c:v>1100</c:v>
                </c:pt>
                <c:pt idx="7">
                  <c:v>1100</c:v>
                </c:pt>
                <c:pt idx="8">
                  <c:v>1350</c:v>
                </c:pt>
                <c:pt idx="9">
                  <c:v>1550</c:v>
                </c:pt>
                <c:pt idx="10">
                  <c:v>1550</c:v>
                </c:pt>
                <c:pt idx="11">
                  <c:v>1300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82-4728-B716-66B60AEBA3C4}"/>
            </c:ext>
          </c:extLst>
        </c:ser>
        <c:ser>
          <c:idx val="0"/>
          <c:order val="1"/>
          <c:tx>
            <c:strRef>
              <c:f>'9月'!$BF$12</c:f>
              <c:strCache>
                <c:ptCount val="1"/>
                <c:pt idx="0">
                  <c:v>N年度単月目標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'9月'!$BG$10:$BR$10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'9月'!$BG$12:$BR$12</c:f>
              <c:numCache>
                <c:formatCode>#,##0.0;[Red]\-#,##0.0</c:formatCode>
                <c:ptCount val="12"/>
                <c:pt idx="0">
                  <c:v>1261</c:v>
                </c:pt>
                <c:pt idx="1">
                  <c:v>1044.5</c:v>
                </c:pt>
                <c:pt idx="2">
                  <c:v>1448</c:v>
                </c:pt>
                <c:pt idx="3">
                  <c:v>1915</c:v>
                </c:pt>
                <c:pt idx="4">
                  <c:v>1795</c:v>
                </c:pt>
                <c:pt idx="5">
                  <c:v>1668</c:v>
                </c:pt>
                <c:pt idx="6">
                  <c:v>1278.5</c:v>
                </c:pt>
                <c:pt idx="7">
                  <c:v>1313.5</c:v>
                </c:pt>
                <c:pt idx="8">
                  <c:v>1606.5</c:v>
                </c:pt>
                <c:pt idx="9">
                  <c:v>1765</c:v>
                </c:pt>
                <c:pt idx="10">
                  <c:v>1808</c:v>
                </c:pt>
                <c:pt idx="11">
                  <c:v>1660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82-4728-B716-66B60AEBA3C4}"/>
            </c:ext>
          </c:extLst>
        </c:ser>
        <c:ser>
          <c:idx val="5"/>
          <c:order val="2"/>
          <c:tx>
            <c:strRef>
              <c:f>'9月'!$BF$13</c:f>
              <c:strCache>
                <c:ptCount val="1"/>
                <c:pt idx="0">
                  <c:v>N年度単月実績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'9月'!$BG$10:$BR$10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'9月'!$BG$13:$BR$13</c:f>
              <c:numCache>
                <c:formatCode>#,##0.0;[Red]\-#,##0.0</c:formatCode>
                <c:ptCount val="12"/>
                <c:pt idx="0">
                  <c:v>1290</c:v>
                </c:pt>
                <c:pt idx="1">
                  <c:v>1060</c:v>
                </c:pt>
                <c:pt idx="2">
                  <c:v>1430</c:v>
                </c:pt>
                <c:pt idx="3">
                  <c:v>1970</c:v>
                </c:pt>
                <c:pt idx="4">
                  <c:v>1890</c:v>
                </c:pt>
                <c:pt idx="5">
                  <c:v>1770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82-4728-B716-66B60AEBA3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4945096"/>
        <c:axId val="1"/>
      </c:barChart>
      <c:lineChart>
        <c:grouping val="standard"/>
        <c:varyColors val="0"/>
        <c:ser>
          <c:idx val="2"/>
          <c:order val="3"/>
          <c:tx>
            <c:strRef>
              <c:f>'9月'!$BF$14</c:f>
              <c:strCache>
                <c:ptCount val="1"/>
                <c:pt idx="0">
                  <c:v>N-1年度実績累計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'9月'!$BG$10:$BR$10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'9月'!$BG$14:$BR$14</c:f>
              <c:numCache>
                <c:formatCode>#,##0.0;[Red]\-#,##0.0</c:formatCode>
                <c:ptCount val="12"/>
                <c:pt idx="0">
                  <c:v>1300</c:v>
                </c:pt>
                <c:pt idx="1">
                  <c:v>2150</c:v>
                </c:pt>
                <c:pt idx="2">
                  <c:v>3300</c:v>
                </c:pt>
                <c:pt idx="3">
                  <c:v>5100</c:v>
                </c:pt>
                <c:pt idx="4">
                  <c:v>6900</c:v>
                </c:pt>
                <c:pt idx="5">
                  <c:v>8450</c:v>
                </c:pt>
                <c:pt idx="6">
                  <c:v>9550</c:v>
                </c:pt>
                <c:pt idx="7">
                  <c:v>10650</c:v>
                </c:pt>
                <c:pt idx="8">
                  <c:v>12000</c:v>
                </c:pt>
                <c:pt idx="9">
                  <c:v>13550</c:v>
                </c:pt>
                <c:pt idx="10">
                  <c:v>15100</c:v>
                </c:pt>
                <c:pt idx="11">
                  <c:v>16400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082-4728-B716-66B60AEBA3C4}"/>
            </c:ext>
          </c:extLst>
        </c:ser>
        <c:ser>
          <c:idx val="3"/>
          <c:order val="4"/>
          <c:tx>
            <c:strRef>
              <c:f>'9月'!$BF$15</c:f>
              <c:strCache>
                <c:ptCount val="1"/>
                <c:pt idx="0">
                  <c:v>N年度目標累計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'9月'!$BG$10:$BR$10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'9月'!$BG$15:$BR$15</c:f>
              <c:numCache>
                <c:formatCode>#,##0.0;[Red]\-#,##0.0</c:formatCode>
                <c:ptCount val="12"/>
                <c:pt idx="0">
                  <c:v>1261</c:v>
                </c:pt>
                <c:pt idx="1">
                  <c:v>2305.5</c:v>
                </c:pt>
                <c:pt idx="2">
                  <c:v>3753.5</c:v>
                </c:pt>
                <c:pt idx="3">
                  <c:v>5668.5</c:v>
                </c:pt>
                <c:pt idx="4">
                  <c:v>7463.5</c:v>
                </c:pt>
                <c:pt idx="5">
                  <c:v>9131.5</c:v>
                </c:pt>
                <c:pt idx="6">
                  <c:v>10410</c:v>
                </c:pt>
                <c:pt idx="7">
                  <c:v>11723.5</c:v>
                </c:pt>
                <c:pt idx="8">
                  <c:v>13330</c:v>
                </c:pt>
                <c:pt idx="9">
                  <c:v>15095</c:v>
                </c:pt>
                <c:pt idx="10">
                  <c:v>16903</c:v>
                </c:pt>
                <c:pt idx="11">
                  <c:v>18563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082-4728-B716-66B60AEBA3C4}"/>
            </c:ext>
          </c:extLst>
        </c:ser>
        <c:ser>
          <c:idx val="4"/>
          <c:order val="5"/>
          <c:tx>
            <c:strRef>
              <c:f>'9月'!$BF$16</c:f>
              <c:strCache>
                <c:ptCount val="1"/>
                <c:pt idx="0">
                  <c:v>N年度実績累計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'9月'!$BG$10:$BR$10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'9月'!$BG$16:$BR$16</c:f>
              <c:numCache>
                <c:formatCode>#,##0.0;[Red]\-#,##0.0</c:formatCode>
                <c:ptCount val="12"/>
                <c:pt idx="0">
                  <c:v>1290</c:v>
                </c:pt>
                <c:pt idx="1">
                  <c:v>2350</c:v>
                </c:pt>
                <c:pt idx="2">
                  <c:v>3780</c:v>
                </c:pt>
                <c:pt idx="3">
                  <c:v>5750</c:v>
                </c:pt>
                <c:pt idx="4">
                  <c:v>7640</c:v>
                </c:pt>
                <c:pt idx="5">
                  <c:v>9410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082-4728-B716-66B60AEBA3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949450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(t-CO</a:t>
                </a:r>
                <a:r>
                  <a:rPr lang="en-US" altLang="ja-JP" baseline="-25000"/>
                  <a:t>2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1.799491818841794E-2"/>
              <c:y val="8.6716243802857973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4945096"/>
        <c:crosses val="autoZero"/>
        <c:crossBetween val="between"/>
        <c:majorUnit val="1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250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(t-CO</a:t>
                </a:r>
                <a:r>
                  <a:rPr lang="en-US" altLang="ja-JP" baseline="-25000"/>
                  <a:t>2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0.84832914502708445"/>
              <c:y val="9.0716438222999907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  <c:majorUnit val="5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1113981672613"/>
          <c:y val="0.20148196753183628"/>
          <c:w val="0.78307080613117486"/>
          <c:h val="0.6865198794595119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'9月'!$BF$20</c:f>
              <c:strCache>
                <c:ptCount val="1"/>
                <c:pt idx="0">
                  <c:v>N-1年度単月実績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'9月'!$BG$19:$BR$19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'9月'!$BG$20:$BR$20</c:f>
              <c:numCache>
                <c:formatCode>#,##0.0;[Red]\-#,##0.0</c:formatCode>
                <c:ptCount val="12"/>
                <c:pt idx="0">
                  <c:v>400</c:v>
                </c:pt>
                <c:pt idx="1">
                  <c:v>300</c:v>
                </c:pt>
                <c:pt idx="2">
                  <c:v>350</c:v>
                </c:pt>
                <c:pt idx="3">
                  <c:v>500</c:v>
                </c:pt>
                <c:pt idx="4">
                  <c:v>500</c:v>
                </c:pt>
                <c:pt idx="5">
                  <c:v>450</c:v>
                </c:pt>
                <c:pt idx="6">
                  <c:v>350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450</c:v>
                </c:pt>
                <c:pt idx="11">
                  <c:v>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06-4E5C-A59D-EFE08D051BF3}"/>
            </c:ext>
          </c:extLst>
        </c:ser>
        <c:ser>
          <c:idx val="0"/>
          <c:order val="1"/>
          <c:tx>
            <c:strRef>
              <c:f>'9月'!$BF$21</c:f>
              <c:strCache>
                <c:ptCount val="1"/>
                <c:pt idx="0">
                  <c:v>N年度単月目標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'9月'!$BG$19:$BR$19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'9月'!$BG$21:$BR$21</c:f>
              <c:numCache>
                <c:formatCode>#,##0.0;[Red]\-#,##0.0</c:formatCode>
                <c:ptCount val="12"/>
                <c:pt idx="0">
                  <c:v>388</c:v>
                </c:pt>
                <c:pt idx="1">
                  <c:v>291</c:v>
                </c:pt>
                <c:pt idx="2">
                  <c:v>339.5</c:v>
                </c:pt>
                <c:pt idx="3">
                  <c:v>485</c:v>
                </c:pt>
                <c:pt idx="4">
                  <c:v>485</c:v>
                </c:pt>
                <c:pt idx="5">
                  <c:v>436.5</c:v>
                </c:pt>
                <c:pt idx="6">
                  <c:v>339.5</c:v>
                </c:pt>
                <c:pt idx="7">
                  <c:v>339.5</c:v>
                </c:pt>
                <c:pt idx="8">
                  <c:v>388</c:v>
                </c:pt>
                <c:pt idx="9">
                  <c:v>436.5</c:v>
                </c:pt>
                <c:pt idx="10">
                  <c:v>436.5</c:v>
                </c:pt>
                <c:pt idx="11">
                  <c:v>388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06-4E5C-A59D-EFE08D051BF3}"/>
            </c:ext>
          </c:extLst>
        </c:ser>
        <c:ser>
          <c:idx val="5"/>
          <c:order val="2"/>
          <c:tx>
            <c:strRef>
              <c:f>'9月'!$BF$22</c:f>
              <c:strCache>
                <c:ptCount val="1"/>
                <c:pt idx="0">
                  <c:v>N年度単月実績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'9月'!$BG$19:$BR$19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'9月'!$BG$22:$BR$22</c:f>
              <c:numCache>
                <c:formatCode>#,##0.0;[Red]\-#,##0.0</c:formatCode>
                <c:ptCount val="12"/>
                <c:pt idx="0">
                  <c:v>350</c:v>
                </c:pt>
                <c:pt idx="1">
                  <c:v>290</c:v>
                </c:pt>
                <c:pt idx="2">
                  <c:v>340</c:v>
                </c:pt>
                <c:pt idx="3">
                  <c:v>500</c:v>
                </c:pt>
                <c:pt idx="4">
                  <c:v>500</c:v>
                </c:pt>
                <c:pt idx="5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06-4E5C-A59D-EFE08D051B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4959528"/>
        <c:axId val="1"/>
      </c:barChart>
      <c:lineChart>
        <c:grouping val="standard"/>
        <c:varyColors val="0"/>
        <c:ser>
          <c:idx val="2"/>
          <c:order val="3"/>
          <c:tx>
            <c:strRef>
              <c:f>'9月'!$BF$23</c:f>
              <c:strCache>
                <c:ptCount val="1"/>
                <c:pt idx="0">
                  <c:v>N-1年度実績累計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'9月'!$BG$19:$BR$19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'9月'!$BG$23:$BR$23</c:f>
              <c:numCache>
                <c:formatCode>#,##0.0;[Red]\-#,##0.0</c:formatCode>
                <c:ptCount val="12"/>
                <c:pt idx="0">
                  <c:v>400</c:v>
                </c:pt>
                <c:pt idx="1">
                  <c:v>700</c:v>
                </c:pt>
                <c:pt idx="2">
                  <c:v>1050</c:v>
                </c:pt>
                <c:pt idx="3">
                  <c:v>1550</c:v>
                </c:pt>
                <c:pt idx="4">
                  <c:v>2050</c:v>
                </c:pt>
                <c:pt idx="5">
                  <c:v>2500</c:v>
                </c:pt>
                <c:pt idx="6">
                  <c:v>2850</c:v>
                </c:pt>
                <c:pt idx="7">
                  <c:v>3200</c:v>
                </c:pt>
                <c:pt idx="8">
                  <c:v>3600</c:v>
                </c:pt>
                <c:pt idx="9">
                  <c:v>4050</c:v>
                </c:pt>
                <c:pt idx="10">
                  <c:v>4500</c:v>
                </c:pt>
                <c:pt idx="11">
                  <c:v>4900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606-4E5C-A59D-EFE08D051BF3}"/>
            </c:ext>
          </c:extLst>
        </c:ser>
        <c:ser>
          <c:idx val="3"/>
          <c:order val="4"/>
          <c:tx>
            <c:strRef>
              <c:f>'9月'!$BF$24</c:f>
              <c:strCache>
                <c:ptCount val="1"/>
                <c:pt idx="0">
                  <c:v>N年度目標累計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'9月'!$BG$19:$BR$19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'9月'!$BG$24:$BR$24</c:f>
              <c:numCache>
                <c:formatCode>#,##0.0;[Red]\-#,##0.0</c:formatCode>
                <c:ptCount val="12"/>
                <c:pt idx="0">
                  <c:v>388</c:v>
                </c:pt>
                <c:pt idx="1">
                  <c:v>679</c:v>
                </c:pt>
                <c:pt idx="2">
                  <c:v>1018.5</c:v>
                </c:pt>
                <c:pt idx="3">
                  <c:v>1503.5</c:v>
                </c:pt>
                <c:pt idx="4">
                  <c:v>1988.5</c:v>
                </c:pt>
                <c:pt idx="5">
                  <c:v>2425</c:v>
                </c:pt>
                <c:pt idx="6">
                  <c:v>2764.5</c:v>
                </c:pt>
                <c:pt idx="7">
                  <c:v>3104</c:v>
                </c:pt>
                <c:pt idx="8">
                  <c:v>3492</c:v>
                </c:pt>
                <c:pt idx="9">
                  <c:v>3928.5</c:v>
                </c:pt>
                <c:pt idx="10">
                  <c:v>4365</c:v>
                </c:pt>
                <c:pt idx="11">
                  <c:v>4753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606-4E5C-A59D-EFE08D051BF3}"/>
            </c:ext>
          </c:extLst>
        </c:ser>
        <c:ser>
          <c:idx val="4"/>
          <c:order val="5"/>
          <c:tx>
            <c:strRef>
              <c:f>'9月'!$BF$25</c:f>
              <c:strCache>
                <c:ptCount val="1"/>
                <c:pt idx="0">
                  <c:v>N年度実績累計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'9月'!$BG$19:$BR$19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'9月'!$BG$25:$BR$25</c:f>
              <c:numCache>
                <c:formatCode>#,##0.0;[Red]\-#,##0.0</c:formatCode>
                <c:ptCount val="12"/>
                <c:pt idx="0">
                  <c:v>350</c:v>
                </c:pt>
                <c:pt idx="1">
                  <c:v>640</c:v>
                </c:pt>
                <c:pt idx="2">
                  <c:v>980</c:v>
                </c:pt>
                <c:pt idx="3">
                  <c:v>1480</c:v>
                </c:pt>
                <c:pt idx="4">
                  <c:v>1980</c:v>
                </c:pt>
                <c:pt idx="5">
                  <c:v>2430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606-4E5C-A59D-EFE08D051B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949595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(t-CO</a:t>
                </a:r>
                <a:r>
                  <a:rPr lang="en-US" altLang="ja-JP" baseline="-25000"/>
                  <a:t>2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2.1164184715637337E-2"/>
              <c:y val="8.6371148050938082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4959528"/>
        <c:crosses val="autoZero"/>
        <c:crossBetween val="between"/>
        <c:majorUnit val="2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70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(t-CO</a:t>
                </a:r>
                <a:r>
                  <a:rPr lang="en-US" altLang="ja-JP" baseline="-25000"/>
                  <a:t>2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0.87830907078259779"/>
              <c:y val="8.6371148050938082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  <c:majorUnit val="1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46588868708841"/>
          <c:y val="0.20948703992646081"/>
          <c:w val="0.7857163156113478"/>
          <c:h val="0.6748106486689163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'9月'!$BF$29</c:f>
              <c:strCache>
                <c:ptCount val="1"/>
                <c:pt idx="0">
                  <c:v>N-1年度単月実績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'9月'!$BG$28:$BR$28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'9月'!$BG$29:$BR$29</c:f>
              <c:numCache>
                <c:formatCode>#,##0.0;[Red]\-#,##0.0</c:formatCode>
                <c:ptCount val="12"/>
                <c:pt idx="0">
                  <c:v>300</c:v>
                </c:pt>
                <c:pt idx="1">
                  <c:v>200</c:v>
                </c:pt>
                <c:pt idx="2">
                  <c:v>250</c:v>
                </c:pt>
                <c:pt idx="3">
                  <c:v>400</c:v>
                </c:pt>
                <c:pt idx="4">
                  <c:v>400</c:v>
                </c:pt>
                <c:pt idx="5">
                  <c:v>350</c:v>
                </c:pt>
                <c:pt idx="6">
                  <c:v>250</c:v>
                </c:pt>
                <c:pt idx="7">
                  <c:v>250</c:v>
                </c:pt>
                <c:pt idx="8">
                  <c:v>300</c:v>
                </c:pt>
                <c:pt idx="9">
                  <c:v>350</c:v>
                </c:pt>
                <c:pt idx="10">
                  <c:v>350</c:v>
                </c:pt>
                <c:pt idx="11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44-4008-BD17-686E3F6BADFB}"/>
            </c:ext>
          </c:extLst>
        </c:ser>
        <c:ser>
          <c:idx val="0"/>
          <c:order val="1"/>
          <c:tx>
            <c:strRef>
              <c:f>'9月'!$BF$30</c:f>
              <c:strCache>
                <c:ptCount val="1"/>
                <c:pt idx="0">
                  <c:v>N年度単月目標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'9月'!$BG$28:$BR$28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'9月'!$BG$30:$BR$30</c:f>
              <c:numCache>
                <c:formatCode>#,##0.0;[Red]\-#,##0.0</c:formatCode>
                <c:ptCount val="12"/>
                <c:pt idx="0">
                  <c:v>291</c:v>
                </c:pt>
                <c:pt idx="1">
                  <c:v>414</c:v>
                </c:pt>
                <c:pt idx="2">
                  <c:v>575</c:v>
                </c:pt>
                <c:pt idx="3">
                  <c:v>557</c:v>
                </c:pt>
                <c:pt idx="4">
                  <c:v>437</c:v>
                </c:pt>
                <c:pt idx="5">
                  <c:v>504</c:v>
                </c:pt>
                <c:pt idx="6">
                  <c:v>454</c:v>
                </c:pt>
                <c:pt idx="7">
                  <c:v>489</c:v>
                </c:pt>
                <c:pt idx="8">
                  <c:v>588</c:v>
                </c:pt>
                <c:pt idx="9">
                  <c:v>601</c:v>
                </c:pt>
                <c:pt idx="10">
                  <c:v>644</c:v>
                </c:pt>
                <c:pt idx="11">
                  <c:v>690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44-4008-BD17-686E3F6BADFB}"/>
            </c:ext>
          </c:extLst>
        </c:ser>
        <c:ser>
          <c:idx val="5"/>
          <c:order val="2"/>
          <c:tx>
            <c:strRef>
              <c:f>'9月'!$BF$31</c:f>
              <c:strCache>
                <c:ptCount val="1"/>
                <c:pt idx="0">
                  <c:v>N年度単月実績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'9月'!$BG$28:$BR$28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'9月'!$BG$31:$BR$31</c:f>
              <c:numCache>
                <c:formatCode>#,##0.0;[Red]\-#,##0.0</c:formatCode>
                <c:ptCount val="12"/>
                <c:pt idx="0">
                  <c:v>350</c:v>
                </c:pt>
                <c:pt idx="1">
                  <c:v>420</c:v>
                </c:pt>
                <c:pt idx="2">
                  <c:v>550</c:v>
                </c:pt>
                <c:pt idx="3">
                  <c:v>570</c:v>
                </c:pt>
                <c:pt idx="4">
                  <c:v>450</c:v>
                </c:pt>
                <c:pt idx="5">
                  <c:v>520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44-4008-BD17-686E3F6BA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4952968"/>
        <c:axId val="1"/>
      </c:barChart>
      <c:lineChart>
        <c:grouping val="standard"/>
        <c:varyColors val="0"/>
        <c:ser>
          <c:idx val="2"/>
          <c:order val="3"/>
          <c:tx>
            <c:strRef>
              <c:f>'9月'!$BF$32</c:f>
              <c:strCache>
                <c:ptCount val="1"/>
                <c:pt idx="0">
                  <c:v>N-1年度実績累計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'9月'!$BG$28:$BR$28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'9月'!$BG$32:$BR$32</c:f>
              <c:numCache>
                <c:formatCode>#,##0.0;[Red]\-#,##0.0</c:formatCode>
                <c:ptCount val="12"/>
                <c:pt idx="0">
                  <c:v>300</c:v>
                </c:pt>
                <c:pt idx="1">
                  <c:v>500</c:v>
                </c:pt>
                <c:pt idx="2">
                  <c:v>750</c:v>
                </c:pt>
                <c:pt idx="3">
                  <c:v>1150</c:v>
                </c:pt>
                <c:pt idx="4">
                  <c:v>1550</c:v>
                </c:pt>
                <c:pt idx="5">
                  <c:v>1900</c:v>
                </c:pt>
                <c:pt idx="6">
                  <c:v>2150</c:v>
                </c:pt>
                <c:pt idx="7">
                  <c:v>2400</c:v>
                </c:pt>
                <c:pt idx="8">
                  <c:v>2700</c:v>
                </c:pt>
                <c:pt idx="9">
                  <c:v>3050</c:v>
                </c:pt>
                <c:pt idx="10">
                  <c:v>3400</c:v>
                </c:pt>
                <c:pt idx="11">
                  <c:v>3700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A44-4008-BD17-686E3F6BADFB}"/>
            </c:ext>
          </c:extLst>
        </c:ser>
        <c:ser>
          <c:idx val="3"/>
          <c:order val="4"/>
          <c:tx>
            <c:strRef>
              <c:f>'9月'!$BF$33</c:f>
              <c:strCache>
                <c:ptCount val="1"/>
                <c:pt idx="0">
                  <c:v>N年度目標累計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'9月'!$BG$28:$BR$28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'9月'!$BG$33:$BR$33</c:f>
              <c:numCache>
                <c:formatCode>#,##0.0;[Red]\-#,##0.0</c:formatCode>
                <c:ptCount val="12"/>
                <c:pt idx="0">
                  <c:v>291</c:v>
                </c:pt>
                <c:pt idx="1">
                  <c:v>705</c:v>
                </c:pt>
                <c:pt idx="2">
                  <c:v>1280</c:v>
                </c:pt>
                <c:pt idx="3">
                  <c:v>1837</c:v>
                </c:pt>
                <c:pt idx="4">
                  <c:v>2274</c:v>
                </c:pt>
                <c:pt idx="5">
                  <c:v>2778</c:v>
                </c:pt>
                <c:pt idx="6">
                  <c:v>3232</c:v>
                </c:pt>
                <c:pt idx="7">
                  <c:v>3721</c:v>
                </c:pt>
                <c:pt idx="8">
                  <c:v>4309</c:v>
                </c:pt>
                <c:pt idx="9">
                  <c:v>4910</c:v>
                </c:pt>
                <c:pt idx="10">
                  <c:v>5554</c:v>
                </c:pt>
                <c:pt idx="11">
                  <c:v>6244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A44-4008-BD17-686E3F6BADFB}"/>
            </c:ext>
          </c:extLst>
        </c:ser>
        <c:ser>
          <c:idx val="4"/>
          <c:order val="5"/>
          <c:tx>
            <c:strRef>
              <c:f>'9月'!$BF$34</c:f>
              <c:strCache>
                <c:ptCount val="1"/>
                <c:pt idx="0">
                  <c:v>N年度実績累計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'9月'!$BG$28:$BR$28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'9月'!$BG$34:$BR$34</c:f>
              <c:numCache>
                <c:formatCode>#,##0.0;[Red]\-#,##0.0</c:formatCode>
                <c:ptCount val="12"/>
                <c:pt idx="0">
                  <c:v>350</c:v>
                </c:pt>
                <c:pt idx="1">
                  <c:v>770</c:v>
                </c:pt>
                <c:pt idx="2">
                  <c:v>1320</c:v>
                </c:pt>
                <c:pt idx="3">
                  <c:v>1890</c:v>
                </c:pt>
                <c:pt idx="4">
                  <c:v>2340</c:v>
                </c:pt>
                <c:pt idx="5">
                  <c:v>2860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A44-4008-BD17-686E3F6BA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949529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(t-CO</a:t>
                </a:r>
                <a:r>
                  <a:rPr lang="en-US" altLang="ja-JP" baseline="-25000"/>
                  <a:t>2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1.5873015873015872E-2"/>
              <c:y val="8.562768363631966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4952968"/>
        <c:crosses val="autoZero"/>
        <c:crossBetween val="between"/>
        <c:majorUnit val="2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70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(t-CO</a:t>
                </a:r>
                <a:r>
                  <a:rPr lang="en-US" altLang="ja-JP" baseline="-25000"/>
                  <a:t>2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0.87566359760585488"/>
              <c:y val="9.3784728521838001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  <c:majorUnit val="1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52936024656975"/>
          <c:y val="0.12638280404522892"/>
          <c:w val="0.79894386301221221"/>
          <c:h val="0.7409182619945018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'9月'!$BF$47</c:f>
              <c:strCache>
                <c:ptCount val="1"/>
                <c:pt idx="0">
                  <c:v>N-1年度単月実績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'9月'!$BG$46:$BR$46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'9月'!$BG$47:$BR$47</c:f>
              <c:numCache>
                <c:formatCode>#,##0.0;[Red]\-#,##0.0</c:formatCode>
                <c:ptCount val="12"/>
                <c:pt idx="0">
                  <c:v>200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300</c:v>
                </c:pt>
                <c:pt idx="5">
                  <c:v>250</c:v>
                </c:pt>
                <c:pt idx="6">
                  <c:v>150</c:v>
                </c:pt>
                <c:pt idx="7">
                  <c:v>150</c:v>
                </c:pt>
                <c:pt idx="8">
                  <c:v>200</c:v>
                </c:pt>
                <c:pt idx="9">
                  <c:v>250</c:v>
                </c:pt>
                <c:pt idx="10">
                  <c:v>250</c:v>
                </c:pt>
                <c:pt idx="11">
                  <c:v>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CC-42AD-928C-36924E914C0D}"/>
            </c:ext>
          </c:extLst>
        </c:ser>
        <c:ser>
          <c:idx val="0"/>
          <c:order val="1"/>
          <c:tx>
            <c:strRef>
              <c:f>'9月'!$BF$48</c:f>
              <c:strCache>
                <c:ptCount val="1"/>
                <c:pt idx="0">
                  <c:v>N年度単月目標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'9月'!$BG$46:$BR$46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'9月'!$BG$48:$BR$48</c:f>
              <c:numCache>
                <c:formatCode>#,##0.0;[Red]\-#,##0.0</c:formatCode>
                <c:ptCount val="12"/>
                <c:pt idx="0">
                  <c:v>194</c:v>
                </c:pt>
                <c:pt idx="1">
                  <c:v>97</c:v>
                </c:pt>
                <c:pt idx="2">
                  <c:v>194</c:v>
                </c:pt>
                <c:pt idx="3">
                  <c:v>291</c:v>
                </c:pt>
                <c:pt idx="4">
                  <c:v>291</c:v>
                </c:pt>
                <c:pt idx="5">
                  <c:v>242.5</c:v>
                </c:pt>
                <c:pt idx="6">
                  <c:v>145.5</c:v>
                </c:pt>
                <c:pt idx="7">
                  <c:v>145.5</c:v>
                </c:pt>
                <c:pt idx="8">
                  <c:v>194</c:v>
                </c:pt>
                <c:pt idx="9">
                  <c:v>242.5</c:v>
                </c:pt>
                <c:pt idx="10">
                  <c:v>242.5</c:v>
                </c:pt>
                <c:pt idx="11">
                  <c:v>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CC-42AD-928C-36924E914C0D}"/>
            </c:ext>
          </c:extLst>
        </c:ser>
        <c:ser>
          <c:idx val="5"/>
          <c:order val="2"/>
          <c:tx>
            <c:strRef>
              <c:f>'9月'!$BF$49</c:f>
              <c:strCache>
                <c:ptCount val="1"/>
                <c:pt idx="0">
                  <c:v>N年度単月実績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'9月'!$BG$46:$BR$46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'9月'!$BG$49:$BR$49</c:f>
              <c:numCache>
                <c:formatCode>#,##0.0;[Red]\-#,##0.0</c:formatCode>
                <c:ptCount val="12"/>
                <c:pt idx="0">
                  <c:v>190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320</c:v>
                </c:pt>
                <c:pt idx="5">
                  <c:v>270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CC-42AD-928C-36924E914C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4957232"/>
        <c:axId val="1"/>
      </c:barChart>
      <c:lineChart>
        <c:grouping val="standard"/>
        <c:varyColors val="0"/>
        <c:ser>
          <c:idx val="2"/>
          <c:order val="3"/>
          <c:tx>
            <c:strRef>
              <c:f>'9月'!$BF$50</c:f>
              <c:strCache>
                <c:ptCount val="1"/>
                <c:pt idx="0">
                  <c:v>N-1年度実績累計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'9月'!$BG$46:$BR$46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'9月'!$BG$50:$BR$50</c:f>
              <c:numCache>
                <c:formatCode>#,##0.0;[Red]\-#,##0.0</c:formatCode>
                <c:ptCount val="12"/>
                <c:pt idx="0">
                  <c:v>200</c:v>
                </c:pt>
                <c:pt idx="1">
                  <c:v>300</c:v>
                </c:pt>
                <c:pt idx="2">
                  <c:v>500</c:v>
                </c:pt>
                <c:pt idx="3">
                  <c:v>800</c:v>
                </c:pt>
                <c:pt idx="4">
                  <c:v>1100</c:v>
                </c:pt>
                <c:pt idx="5">
                  <c:v>1350</c:v>
                </c:pt>
                <c:pt idx="6">
                  <c:v>1500</c:v>
                </c:pt>
                <c:pt idx="7">
                  <c:v>1650</c:v>
                </c:pt>
                <c:pt idx="8">
                  <c:v>1850</c:v>
                </c:pt>
                <c:pt idx="9">
                  <c:v>2100</c:v>
                </c:pt>
                <c:pt idx="10">
                  <c:v>2350</c:v>
                </c:pt>
                <c:pt idx="11">
                  <c:v>2550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1CC-42AD-928C-36924E914C0D}"/>
            </c:ext>
          </c:extLst>
        </c:ser>
        <c:ser>
          <c:idx val="3"/>
          <c:order val="4"/>
          <c:tx>
            <c:strRef>
              <c:f>'9月'!$BF$51</c:f>
              <c:strCache>
                <c:ptCount val="1"/>
                <c:pt idx="0">
                  <c:v>N年度目標累計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'9月'!$BG$46:$BR$46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'9月'!$BG$51:$BR$51</c:f>
              <c:numCache>
                <c:formatCode>#,##0.0;[Red]\-#,##0.0</c:formatCode>
                <c:ptCount val="12"/>
                <c:pt idx="0">
                  <c:v>194</c:v>
                </c:pt>
                <c:pt idx="1">
                  <c:v>291</c:v>
                </c:pt>
                <c:pt idx="2">
                  <c:v>485</c:v>
                </c:pt>
                <c:pt idx="3">
                  <c:v>776</c:v>
                </c:pt>
                <c:pt idx="4">
                  <c:v>1067</c:v>
                </c:pt>
                <c:pt idx="5">
                  <c:v>1309.5</c:v>
                </c:pt>
                <c:pt idx="6">
                  <c:v>1455</c:v>
                </c:pt>
                <c:pt idx="7">
                  <c:v>1600.5</c:v>
                </c:pt>
                <c:pt idx="8">
                  <c:v>1794.5</c:v>
                </c:pt>
                <c:pt idx="9">
                  <c:v>2037</c:v>
                </c:pt>
                <c:pt idx="10">
                  <c:v>2279.5</c:v>
                </c:pt>
                <c:pt idx="11">
                  <c:v>2473.5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1CC-42AD-928C-36924E914C0D}"/>
            </c:ext>
          </c:extLst>
        </c:ser>
        <c:ser>
          <c:idx val="4"/>
          <c:order val="5"/>
          <c:tx>
            <c:strRef>
              <c:f>'9月'!$BF$52</c:f>
              <c:strCache>
                <c:ptCount val="1"/>
                <c:pt idx="0">
                  <c:v>N年度実績累計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'9月'!$BG$46:$BR$46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'9月'!$BG$52:$BR$52</c:f>
              <c:numCache>
                <c:formatCode>#,##0.0;[Red]\-#,##0.0</c:formatCode>
                <c:ptCount val="12"/>
                <c:pt idx="0">
                  <c:v>190</c:v>
                </c:pt>
                <c:pt idx="1">
                  <c:v>290</c:v>
                </c:pt>
                <c:pt idx="2">
                  <c:v>490</c:v>
                </c:pt>
                <c:pt idx="3">
                  <c:v>790</c:v>
                </c:pt>
                <c:pt idx="4">
                  <c:v>1110</c:v>
                </c:pt>
                <c:pt idx="5">
                  <c:v>1380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1CC-42AD-928C-36924E914C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949572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0"/>
        </c:scaling>
        <c:delete val="0"/>
        <c:axPos val="l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4957232"/>
        <c:crosses val="autoZero"/>
        <c:crossBetween val="between"/>
        <c:majorUnit val="2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7000"/>
          <c:min val="0"/>
        </c:scaling>
        <c:delete val="0"/>
        <c:axPos val="r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  <c:majorUnit val="1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19774925013751E-2"/>
          <c:y val="0.13850740355568761"/>
          <c:w val="0.83333548625445975"/>
          <c:h val="0.7566275441984846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'9月'!$BF$56</c:f>
              <c:strCache>
                <c:ptCount val="1"/>
                <c:pt idx="0">
                  <c:v>N-1年度単月実績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'9月'!$BG$55:$BR$55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'9月'!$BG$56:$BR$56</c:f>
              <c:numCache>
                <c:formatCode>#,##0.0;[Red]\-#,##0.0</c:formatCode>
                <c:ptCount val="12"/>
                <c:pt idx="0">
                  <c:v>150</c:v>
                </c:pt>
                <c:pt idx="1">
                  <c:v>100</c:v>
                </c:pt>
                <c:pt idx="2">
                  <c:v>150</c:v>
                </c:pt>
                <c:pt idx="3">
                  <c:v>250</c:v>
                </c:pt>
                <c:pt idx="4">
                  <c:v>250</c:v>
                </c:pt>
                <c:pt idx="5">
                  <c:v>200</c:v>
                </c:pt>
                <c:pt idx="6">
                  <c:v>150</c:v>
                </c:pt>
                <c:pt idx="7">
                  <c:v>150</c:v>
                </c:pt>
                <c:pt idx="8">
                  <c:v>200</c:v>
                </c:pt>
                <c:pt idx="9">
                  <c:v>200</c:v>
                </c:pt>
                <c:pt idx="10">
                  <c:v>200</c:v>
                </c:pt>
                <c:pt idx="11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41-42AA-9FC0-313C051A9914}"/>
            </c:ext>
          </c:extLst>
        </c:ser>
        <c:ser>
          <c:idx val="0"/>
          <c:order val="1"/>
          <c:tx>
            <c:strRef>
              <c:f>'9月'!$BF$57</c:f>
              <c:strCache>
                <c:ptCount val="1"/>
                <c:pt idx="0">
                  <c:v>N年度単月目標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'9月'!$BG$55:$BR$55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'9月'!$BG$57:$BR$57</c:f>
              <c:numCache>
                <c:formatCode>#,##0.0;[Red]\-#,##0.0</c:formatCode>
                <c:ptCount val="12"/>
                <c:pt idx="0">
                  <c:v>145.5</c:v>
                </c:pt>
                <c:pt idx="1">
                  <c:v>97</c:v>
                </c:pt>
                <c:pt idx="2">
                  <c:v>145.5</c:v>
                </c:pt>
                <c:pt idx="3">
                  <c:v>242.5</c:v>
                </c:pt>
                <c:pt idx="4">
                  <c:v>242.5</c:v>
                </c:pt>
                <c:pt idx="5">
                  <c:v>194</c:v>
                </c:pt>
                <c:pt idx="6">
                  <c:v>145.5</c:v>
                </c:pt>
                <c:pt idx="7">
                  <c:v>145.5</c:v>
                </c:pt>
                <c:pt idx="8">
                  <c:v>194</c:v>
                </c:pt>
                <c:pt idx="9">
                  <c:v>194</c:v>
                </c:pt>
                <c:pt idx="10">
                  <c:v>194</c:v>
                </c:pt>
                <c:pt idx="11">
                  <c:v>145.5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41-42AA-9FC0-313C051A9914}"/>
            </c:ext>
          </c:extLst>
        </c:ser>
        <c:ser>
          <c:idx val="5"/>
          <c:order val="2"/>
          <c:tx>
            <c:strRef>
              <c:f>'9月'!$BF$58</c:f>
              <c:strCache>
                <c:ptCount val="1"/>
                <c:pt idx="0">
                  <c:v>N年度単月実績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'9月'!$BG$55:$BR$55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'9月'!$BG$58:$BR$58</c:f>
              <c:numCache>
                <c:formatCode>#,##0.0;[Red]\-#,##0.0</c:formatCode>
                <c:ptCount val="12"/>
                <c:pt idx="0">
                  <c:v>150</c:v>
                </c:pt>
                <c:pt idx="1">
                  <c:v>100</c:v>
                </c:pt>
                <c:pt idx="2">
                  <c:v>150</c:v>
                </c:pt>
                <c:pt idx="3">
                  <c:v>250</c:v>
                </c:pt>
                <c:pt idx="4">
                  <c:v>260</c:v>
                </c:pt>
                <c:pt idx="5">
                  <c:v>210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41-42AA-9FC0-313C051A99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4963464"/>
        <c:axId val="1"/>
      </c:barChart>
      <c:lineChart>
        <c:grouping val="standard"/>
        <c:varyColors val="0"/>
        <c:ser>
          <c:idx val="2"/>
          <c:order val="3"/>
          <c:tx>
            <c:strRef>
              <c:f>'9月'!$BF$59</c:f>
              <c:strCache>
                <c:ptCount val="1"/>
                <c:pt idx="0">
                  <c:v>N-1年度実績累計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'9月'!$BG$55:$BR$55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'9月'!$BG$59:$BR$59</c:f>
              <c:numCache>
                <c:formatCode>#,##0.0;[Red]\-#,##0.0</c:formatCode>
                <c:ptCount val="12"/>
                <c:pt idx="0">
                  <c:v>150</c:v>
                </c:pt>
                <c:pt idx="1">
                  <c:v>250</c:v>
                </c:pt>
                <c:pt idx="2">
                  <c:v>400</c:v>
                </c:pt>
                <c:pt idx="3">
                  <c:v>650</c:v>
                </c:pt>
                <c:pt idx="4">
                  <c:v>900</c:v>
                </c:pt>
                <c:pt idx="5">
                  <c:v>1100</c:v>
                </c:pt>
                <c:pt idx="6">
                  <c:v>1250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2150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E41-42AA-9FC0-313C051A9914}"/>
            </c:ext>
          </c:extLst>
        </c:ser>
        <c:ser>
          <c:idx val="3"/>
          <c:order val="4"/>
          <c:tx>
            <c:strRef>
              <c:f>'9月'!$BF$60</c:f>
              <c:strCache>
                <c:ptCount val="1"/>
                <c:pt idx="0">
                  <c:v>N年度目標累計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'9月'!$BG$55:$BR$55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'9月'!$BG$60:$BR$60</c:f>
              <c:numCache>
                <c:formatCode>#,##0.0;[Red]\-#,##0.0</c:formatCode>
                <c:ptCount val="12"/>
                <c:pt idx="0">
                  <c:v>145.5</c:v>
                </c:pt>
                <c:pt idx="1">
                  <c:v>242.5</c:v>
                </c:pt>
                <c:pt idx="2">
                  <c:v>388</c:v>
                </c:pt>
                <c:pt idx="3">
                  <c:v>630.5</c:v>
                </c:pt>
                <c:pt idx="4">
                  <c:v>873</c:v>
                </c:pt>
                <c:pt idx="5">
                  <c:v>1067</c:v>
                </c:pt>
                <c:pt idx="6">
                  <c:v>1212.5</c:v>
                </c:pt>
                <c:pt idx="7">
                  <c:v>1358</c:v>
                </c:pt>
                <c:pt idx="8">
                  <c:v>1552</c:v>
                </c:pt>
                <c:pt idx="9">
                  <c:v>1746</c:v>
                </c:pt>
                <c:pt idx="10">
                  <c:v>1940</c:v>
                </c:pt>
                <c:pt idx="11">
                  <c:v>2085.5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E41-42AA-9FC0-313C051A9914}"/>
            </c:ext>
          </c:extLst>
        </c:ser>
        <c:ser>
          <c:idx val="4"/>
          <c:order val="5"/>
          <c:tx>
            <c:strRef>
              <c:f>'9月'!$BF$61</c:f>
              <c:strCache>
                <c:ptCount val="1"/>
                <c:pt idx="0">
                  <c:v>N年度実績累計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'9月'!$BG$55:$BR$55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'9月'!$BG$61:$BR$61</c:f>
              <c:numCache>
                <c:formatCode>#,##0.0;[Red]\-#,##0.0</c:formatCode>
                <c:ptCount val="12"/>
                <c:pt idx="0">
                  <c:v>150</c:v>
                </c:pt>
                <c:pt idx="1">
                  <c:v>250</c:v>
                </c:pt>
                <c:pt idx="2">
                  <c:v>400</c:v>
                </c:pt>
                <c:pt idx="3">
                  <c:v>650</c:v>
                </c:pt>
                <c:pt idx="4">
                  <c:v>910</c:v>
                </c:pt>
                <c:pt idx="5">
                  <c:v>1120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E41-42AA-9FC0-313C051A99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949634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(t-CO</a:t>
                </a:r>
                <a:r>
                  <a:rPr lang="en-US" altLang="ja-JP" baseline="-25000"/>
                  <a:t>2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2.2779299326714596E-2"/>
              <c:y val="9.8232060615064624E-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4963464"/>
        <c:crosses val="autoZero"/>
        <c:crossBetween val="between"/>
        <c:majorUnit val="2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70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(t-CO</a:t>
                </a:r>
                <a:r>
                  <a:rPr lang="en-US" altLang="ja-JP" baseline="-25000"/>
                  <a:t>2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0.88194282779869915"/>
              <c:y val="1.8656465111672359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  <c:majorUnit val="1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19774925013751E-2"/>
          <c:y val="0.14182070150196147"/>
          <c:w val="0.82539895781394113"/>
          <c:h val="0.7443050897112412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'10月'!$BF$38</c:f>
              <c:strCache>
                <c:ptCount val="1"/>
                <c:pt idx="0">
                  <c:v>N-1年度単月実績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'10月'!$BG$37:$BR$37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'10月'!$BG$38:$BR$38</c:f>
              <c:numCache>
                <c:formatCode>#,##0.0;[Red]\-#,##0.0</c:formatCode>
                <c:ptCount val="12"/>
                <c:pt idx="0">
                  <c:v>250</c:v>
                </c:pt>
                <c:pt idx="1">
                  <c:v>150</c:v>
                </c:pt>
                <c:pt idx="2">
                  <c:v>200</c:v>
                </c:pt>
                <c:pt idx="3">
                  <c:v>350</c:v>
                </c:pt>
                <c:pt idx="4">
                  <c:v>350</c:v>
                </c:pt>
                <c:pt idx="5">
                  <c:v>300</c:v>
                </c:pt>
                <c:pt idx="6">
                  <c:v>200</c:v>
                </c:pt>
                <c:pt idx="7">
                  <c:v>200</c:v>
                </c:pt>
                <c:pt idx="8">
                  <c:v>250</c:v>
                </c:pt>
                <c:pt idx="9">
                  <c:v>300</c:v>
                </c:pt>
                <c:pt idx="10">
                  <c:v>300</c:v>
                </c:pt>
                <c:pt idx="11">
                  <c:v>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62-46C2-9A51-CD77599490B4}"/>
            </c:ext>
          </c:extLst>
        </c:ser>
        <c:ser>
          <c:idx val="0"/>
          <c:order val="1"/>
          <c:tx>
            <c:strRef>
              <c:f>'10月'!$BF$39</c:f>
              <c:strCache>
                <c:ptCount val="1"/>
                <c:pt idx="0">
                  <c:v>N年度単月目標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'10月'!$BG$37:$BR$37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'10月'!$BG$39:$BR$39</c:f>
              <c:numCache>
                <c:formatCode>#,##0.0;[Red]\-#,##0.0</c:formatCode>
                <c:ptCount val="12"/>
                <c:pt idx="0">
                  <c:v>242.5</c:v>
                </c:pt>
                <c:pt idx="1">
                  <c:v>145.5</c:v>
                </c:pt>
                <c:pt idx="2">
                  <c:v>194</c:v>
                </c:pt>
                <c:pt idx="3">
                  <c:v>339.5</c:v>
                </c:pt>
                <c:pt idx="4">
                  <c:v>339.5</c:v>
                </c:pt>
                <c:pt idx="5">
                  <c:v>291</c:v>
                </c:pt>
                <c:pt idx="6">
                  <c:v>194</c:v>
                </c:pt>
                <c:pt idx="7">
                  <c:v>194</c:v>
                </c:pt>
                <c:pt idx="8">
                  <c:v>242.5</c:v>
                </c:pt>
                <c:pt idx="9">
                  <c:v>291</c:v>
                </c:pt>
                <c:pt idx="10">
                  <c:v>291</c:v>
                </c:pt>
                <c:pt idx="11">
                  <c:v>242.5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62-46C2-9A51-CD77599490B4}"/>
            </c:ext>
          </c:extLst>
        </c:ser>
        <c:ser>
          <c:idx val="5"/>
          <c:order val="2"/>
          <c:tx>
            <c:strRef>
              <c:f>'10月'!$BF$40</c:f>
              <c:strCache>
                <c:ptCount val="1"/>
                <c:pt idx="0">
                  <c:v>N年度単月実績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'10月'!$BG$37:$BR$37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'10月'!$BG$40:$BR$40</c:f>
              <c:numCache>
                <c:formatCode>#,##0.0;[Red]\-#,##0.0</c:formatCode>
                <c:ptCount val="12"/>
                <c:pt idx="0">
                  <c:v>250</c:v>
                </c:pt>
                <c:pt idx="1">
                  <c:v>150</c:v>
                </c:pt>
                <c:pt idx="2">
                  <c:v>190</c:v>
                </c:pt>
                <c:pt idx="3">
                  <c:v>350</c:v>
                </c:pt>
                <c:pt idx="4">
                  <c:v>360</c:v>
                </c:pt>
                <c:pt idx="5">
                  <c:v>320</c:v>
                </c:pt>
                <c:pt idx="6">
                  <c:v>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C62-46C2-9A51-CD77599490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190728"/>
        <c:axId val="1"/>
      </c:barChart>
      <c:lineChart>
        <c:grouping val="standard"/>
        <c:varyColors val="0"/>
        <c:ser>
          <c:idx val="2"/>
          <c:order val="3"/>
          <c:tx>
            <c:strRef>
              <c:f>'10月'!$BF$41</c:f>
              <c:strCache>
                <c:ptCount val="1"/>
                <c:pt idx="0">
                  <c:v>N-1年度実績累計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'10月'!$BG$37:$BR$37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'10月'!$BG$41:$BR$41</c:f>
              <c:numCache>
                <c:formatCode>#,##0.0;[Red]\-#,##0.0</c:formatCode>
                <c:ptCount val="12"/>
                <c:pt idx="0">
                  <c:v>250</c:v>
                </c:pt>
                <c:pt idx="1">
                  <c:v>400</c:v>
                </c:pt>
                <c:pt idx="2">
                  <c:v>600</c:v>
                </c:pt>
                <c:pt idx="3">
                  <c:v>950</c:v>
                </c:pt>
                <c:pt idx="4">
                  <c:v>1300</c:v>
                </c:pt>
                <c:pt idx="5">
                  <c:v>1600</c:v>
                </c:pt>
                <c:pt idx="6">
                  <c:v>1800</c:v>
                </c:pt>
                <c:pt idx="7">
                  <c:v>2000</c:v>
                </c:pt>
                <c:pt idx="8">
                  <c:v>2250</c:v>
                </c:pt>
                <c:pt idx="9">
                  <c:v>2550</c:v>
                </c:pt>
                <c:pt idx="10">
                  <c:v>2850</c:v>
                </c:pt>
                <c:pt idx="11">
                  <c:v>3100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C62-46C2-9A51-CD77599490B4}"/>
            </c:ext>
          </c:extLst>
        </c:ser>
        <c:ser>
          <c:idx val="3"/>
          <c:order val="4"/>
          <c:tx>
            <c:strRef>
              <c:f>'10月'!$BF$42</c:f>
              <c:strCache>
                <c:ptCount val="1"/>
                <c:pt idx="0">
                  <c:v>N年度目標累計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'10月'!$BG$37:$BR$37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'10月'!$BG$42:$BR$42</c:f>
              <c:numCache>
                <c:formatCode>#,##0.0;[Red]\-#,##0.0</c:formatCode>
                <c:ptCount val="12"/>
                <c:pt idx="0">
                  <c:v>242.5</c:v>
                </c:pt>
                <c:pt idx="1">
                  <c:v>388</c:v>
                </c:pt>
                <c:pt idx="2">
                  <c:v>582</c:v>
                </c:pt>
                <c:pt idx="3">
                  <c:v>921.5</c:v>
                </c:pt>
                <c:pt idx="4">
                  <c:v>1261</c:v>
                </c:pt>
                <c:pt idx="5">
                  <c:v>1552</c:v>
                </c:pt>
                <c:pt idx="6">
                  <c:v>1746</c:v>
                </c:pt>
                <c:pt idx="7">
                  <c:v>1940</c:v>
                </c:pt>
                <c:pt idx="8">
                  <c:v>2182.5</c:v>
                </c:pt>
                <c:pt idx="9">
                  <c:v>2473.5</c:v>
                </c:pt>
                <c:pt idx="10">
                  <c:v>2764.5</c:v>
                </c:pt>
                <c:pt idx="11">
                  <c:v>3007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C62-46C2-9A51-CD77599490B4}"/>
            </c:ext>
          </c:extLst>
        </c:ser>
        <c:ser>
          <c:idx val="4"/>
          <c:order val="5"/>
          <c:tx>
            <c:strRef>
              <c:f>'10月'!$BF$43</c:f>
              <c:strCache>
                <c:ptCount val="1"/>
                <c:pt idx="0">
                  <c:v>N年度実績累計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'10月'!$BG$37:$BR$37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'10月'!$BG$43:$BR$43</c:f>
              <c:numCache>
                <c:formatCode>#,##0.0;[Red]\-#,##0.0</c:formatCode>
                <c:ptCount val="12"/>
                <c:pt idx="0">
                  <c:v>250</c:v>
                </c:pt>
                <c:pt idx="1">
                  <c:v>400</c:v>
                </c:pt>
                <c:pt idx="2">
                  <c:v>590</c:v>
                </c:pt>
                <c:pt idx="3">
                  <c:v>940</c:v>
                </c:pt>
                <c:pt idx="4">
                  <c:v>1300</c:v>
                </c:pt>
                <c:pt idx="5">
                  <c:v>1620</c:v>
                </c:pt>
                <c:pt idx="6">
                  <c:v>1820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C62-46C2-9A51-CD77599490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201907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(t-CO</a:t>
                </a:r>
                <a:r>
                  <a:rPr lang="en-US" altLang="ja-JP" baseline="-25000"/>
                  <a:t>2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1.8518486819582337E-2"/>
              <c:y val="2.4148981377327832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0190728"/>
        <c:crosses val="autoZero"/>
        <c:crossBetween val="between"/>
        <c:majorUnit val="2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70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(t-CO</a:t>
                </a:r>
                <a:r>
                  <a:rPr lang="en-US" altLang="ja-JP" baseline="-25000"/>
                  <a:t>2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0.88464994864772339"/>
              <c:y val="2.4694913135858018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  <c:majorUnit val="1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53984575835475"/>
          <c:y val="0.19679060950714491"/>
          <c:w val="0.76863753213367614"/>
          <c:h val="0.6912112374842033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'10月'!$BF$11</c:f>
              <c:strCache>
                <c:ptCount val="1"/>
                <c:pt idx="0">
                  <c:v>N-1年度単月実績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'10月'!$BG$10:$BR$10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'10月'!$BG$11:$BR$11</c:f>
              <c:numCache>
                <c:formatCode>#,##0.0;[Red]\-#,##0.0</c:formatCode>
                <c:ptCount val="12"/>
                <c:pt idx="0">
                  <c:v>1300</c:v>
                </c:pt>
                <c:pt idx="1">
                  <c:v>850</c:v>
                </c:pt>
                <c:pt idx="2">
                  <c:v>1150</c:v>
                </c:pt>
                <c:pt idx="3">
                  <c:v>1800</c:v>
                </c:pt>
                <c:pt idx="4">
                  <c:v>1800</c:v>
                </c:pt>
                <c:pt idx="5">
                  <c:v>1550</c:v>
                </c:pt>
                <c:pt idx="6">
                  <c:v>1100</c:v>
                </c:pt>
                <c:pt idx="7">
                  <c:v>1100</c:v>
                </c:pt>
                <c:pt idx="8">
                  <c:v>1350</c:v>
                </c:pt>
                <c:pt idx="9">
                  <c:v>1550</c:v>
                </c:pt>
                <c:pt idx="10">
                  <c:v>1550</c:v>
                </c:pt>
                <c:pt idx="11">
                  <c:v>1300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05-4D58-A4D9-892A835BB9D8}"/>
            </c:ext>
          </c:extLst>
        </c:ser>
        <c:ser>
          <c:idx val="0"/>
          <c:order val="1"/>
          <c:tx>
            <c:strRef>
              <c:f>'10月'!$BF$12</c:f>
              <c:strCache>
                <c:ptCount val="1"/>
                <c:pt idx="0">
                  <c:v>N年度単月目標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'10月'!$BG$10:$BR$10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'10月'!$BG$12:$BR$12</c:f>
              <c:numCache>
                <c:formatCode>#,##0.0;[Red]\-#,##0.0</c:formatCode>
                <c:ptCount val="12"/>
                <c:pt idx="0">
                  <c:v>1261</c:v>
                </c:pt>
                <c:pt idx="1">
                  <c:v>1044.5</c:v>
                </c:pt>
                <c:pt idx="2">
                  <c:v>1448</c:v>
                </c:pt>
                <c:pt idx="3">
                  <c:v>1915</c:v>
                </c:pt>
                <c:pt idx="4">
                  <c:v>1795</c:v>
                </c:pt>
                <c:pt idx="5">
                  <c:v>1668</c:v>
                </c:pt>
                <c:pt idx="6">
                  <c:v>1278.5</c:v>
                </c:pt>
                <c:pt idx="7">
                  <c:v>1313.5</c:v>
                </c:pt>
                <c:pt idx="8">
                  <c:v>1606.5</c:v>
                </c:pt>
                <c:pt idx="9">
                  <c:v>1765</c:v>
                </c:pt>
                <c:pt idx="10">
                  <c:v>1808</c:v>
                </c:pt>
                <c:pt idx="11">
                  <c:v>1660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05-4D58-A4D9-892A835BB9D8}"/>
            </c:ext>
          </c:extLst>
        </c:ser>
        <c:ser>
          <c:idx val="5"/>
          <c:order val="2"/>
          <c:tx>
            <c:strRef>
              <c:f>'10月'!$BF$13</c:f>
              <c:strCache>
                <c:ptCount val="1"/>
                <c:pt idx="0">
                  <c:v>N年度単月実績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'10月'!$BG$10:$BR$10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'10月'!$BG$13:$BR$13</c:f>
              <c:numCache>
                <c:formatCode>#,##0.0;[Red]\-#,##0.0</c:formatCode>
                <c:ptCount val="12"/>
                <c:pt idx="0">
                  <c:v>1290</c:v>
                </c:pt>
                <c:pt idx="1">
                  <c:v>1060</c:v>
                </c:pt>
                <c:pt idx="2">
                  <c:v>1430</c:v>
                </c:pt>
                <c:pt idx="3">
                  <c:v>1970</c:v>
                </c:pt>
                <c:pt idx="4">
                  <c:v>1890</c:v>
                </c:pt>
                <c:pt idx="5">
                  <c:v>1770</c:v>
                </c:pt>
                <c:pt idx="6">
                  <c:v>1260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05-4D58-A4D9-892A835BB9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374248"/>
        <c:axId val="1"/>
      </c:barChart>
      <c:lineChart>
        <c:grouping val="standard"/>
        <c:varyColors val="0"/>
        <c:ser>
          <c:idx val="2"/>
          <c:order val="3"/>
          <c:tx>
            <c:strRef>
              <c:f>'10月'!$BF$14</c:f>
              <c:strCache>
                <c:ptCount val="1"/>
                <c:pt idx="0">
                  <c:v>N-1年度実績累計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'10月'!$BG$10:$BR$10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'10月'!$BG$14:$BR$14</c:f>
              <c:numCache>
                <c:formatCode>#,##0.0;[Red]\-#,##0.0</c:formatCode>
                <c:ptCount val="12"/>
                <c:pt idx="0">
                  <c:v>1300</c:v>
                </c:pt>
                <c:pt idx="1">
                  <c:v>2150</c:v>
                </c:pt>
                <c:pt idx="2">
                  <c:v>3300</c:v>
                </c:pt>
                <c:pt idx="3">
                  <c:v>5100</c:v>
                </c:pt>
                <c:pt idx="4">
                  <c:v>6900</c:v>
                </c:pt>
                <c:pt idx="5">
                  <c:v>8450</c:v>
                </c:pt>
                <c:pt idx="6">
                  <c:v>9550</c:v>
                </c:pt>
                <c:pt idx="7">
                  <c:v>10650</c:v>
                </c:pt>
                <c:pt idx="8">
                  <c:v>12000</c:v>
                </c:pt>
                <c:pt idx="9">
                  <c:v>13550</c:v>
                </c:pt>
                <c:pt idx="10">
                  <c:v>15100</c:v>
                </c:pt>
                <c:pt idx="11">
                  <c:v>16400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905-4D58-A4D9-892A835BB9D8}"/>
            </c:ext>
          </c:extLst>
        </c:ser>
        <c:ser>
          <c:idx val="3"/>
          <c:order val="4"/>
          <c:tx>
            <c:strRef>
              <c:f>'10月'!$BF$15</c:f>
              <c:strCache>
                <c:ptCount val="1"/>
                <c:pt idx="0">
                  <c:v>N年度目標累計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'10月'!$BG$10:$BR$10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'10月'!$BG$15:$BR$15</c:f>
              <c:numCache>
                <c:formatCode>#,##0.0;[Red]\-#,##0.0</c:formatCode>
                <c:ptCount val="12"/>
                <c:pt idx="0">
                  <c:v>1261</c:v>
                </c:pt>
                <c:pt idx="1">
                  <c:v>2305.5</c:v>
                </c:pt>
                <c:pt idx="2">
                  <c:v>3753.5</c:v>
                </c:pt>
                <c:pt idx="3">
                  <c:v>5668.5</c:v>
                </c:pt>
                <c:pt idx="4">
                  <c:v>7463.5</c:v>
                </c:pt>
                <c:pt idx="5">
                  <c:v>9131.5</c:v>
                </c:pt>
                <c:pt idx="6">
                  <c:v>10410</c:v>
                </c:pt>
                <c:pt idx="7">
                  <c:v>11723.5</c:v>
                </c:pt>
                <c:pt idx="8">
                  <c:v>13330</c:v>
                </c:pt>
                <c:pt idx="9">
                  <c:v>15095</c:v>
                </c:pt>
                <c:pt idx="10">
                  <c:v>16903</c:v>
                </c:pt>
                <c:pt idx="11">
                  <c:v>18563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905-4D58-A4D9-892A835BB9D8}"/>
            </c:ext>
          </c:extLst>
        </c:ser>
        <c:ser>
          <c:idx val="4"/>
          <c:order val="5"/>
          <c:tx>
            <c:strRef>
              <c:f>'10月'!$BF$16</c:f>
              <c:strCache>
                <c:ptCount val="1"/>
                <c:pt idx="0">
                  <c:v>N年度実績累計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'10月'!$BG$10:$BR$10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'10月'!$BG$16:$BR$16</c:f>
              <c:numCache>
                <c:formatCode>#,##0.0;[Red]\-#,##0.0</c:formatCode>
                <c:ptCount val="12"/>
                <c:pt idx="0">
                  <c:v>1290</c:v>
                </c:pt>
                <c:pt idx="1">
                  <c:v>2350</c:v>
                </c:pt>
                <c:pt idx="2">
                  <c:v>3780</c:v>
                </c:pt>
                <c:pt idx="3">
                  <c:v>5750</c:v>
                </c:pt>
                <c:pt idx="4">
                  <c:v>7640</c:v>
                </c:pt>
                <c:pt idx="5">
                  <c:v>9410</c:v>
                </c:pt>
                <c:pt idx="6">
                  <c:v>10670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905-4D58-A4D9-892A835BB9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043742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(t-CO</a:t>
                </a:r>
                <a:r>
                  <a:rPr lang="en-US" altLang="ja-JP" baseline="-25000"/>
                  <a:t>2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1.799491818841794E-2"/>
              <c:y val="8.6716243802857973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4374248"/>
        <c:crosses val="autoZero"/>
        <c:crossBetween val="between"/>
        <c:majorUnit val="1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250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(t-CO</a:t>
                </a:r>
                <a:r>
                  <a:rPr lang="en-US" altLang="ja-JP" baseline="-25000"/>
                  <a:t>2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0.84832914502708445"/>
              <c:y val="9.0716438222999907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  <c:majorUnit val="5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1113981672613"/>
          <c:y val="0.20148196753183628"/>
          <c:w val="0.78307080613117486"/>
          <c:h val="0.6865198794595119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'10月'!$BF$20</c:f>
              <c:strCache>
                <c:ptCount val="1"/>
                <c:pt idx="0">
                  <c:v>N-1年度単月実績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'10月'!$BG$19:$BR$19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'10月'!$BG$20:$BR$20</c:f>
              <c:numCache>
                <c:formatCode>#,##0.0;[Red]\-#,##0.0</c:formatCode>
                <c:ptCount val="12"/>
                <c:pt idx="0">
                  <c:v>400</c:v>
                </c:pt>
                <c:pt idx="1">
                  <c:v>300</c:v>
                </c:pt>
                <c:pt idx="2">
                  <c:v>350</c:v>
                </c:pt>
                <c:pt idx="3">
                  <c:v>500</c:v>
                </c:pt>
                <c:pt idx="4">
                  <c:v>500</c:v>
                </c:pt>
                <c:pt idx="5">
                  <c:v>450</c:v>
                </c:pt>
                <c:pt idx="6">
                  <c:v>350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450</c:v>
                </c:pt>
                <c:pt idx="11">
                  <c:v>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21-4631-97CC-8B993CA5DBD3}"/>
            </c:ext>
          </c:extLst>
        </c:ser>
        <c:ser>
          <c:idx val="0"/>
          <c:order val="1"/>
          <c:tx>
            <c:strRef>
              <c:f>'10月'!$BF$21</c:f>
              <c:strCache>
                <c:ptCount val="1"/>
                <c:pt idx="0">
                  <c:v>N年度単月目標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'10月'!$BG$19:$BR$19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'10月'!$BG$21:$BR$21</c:f>
              <c:numCache>
                <c:formatCode>#,##0.0;[Red]\-#,##0.0</c:formatCode>
                <c:ptCount val="12"/>
                <c:pt idx="0">
                  <c:v>388</c:v>
                </c:pt>
                <c:pt idx="1">
                  <c:v>291</c:v>
                </c:pt>
                <c:pt idx="2">
                  <c:v>339.5</c:v>
                </c:pt>
                <c:pt idx="3">
                  <c:v>485</c:v>
                </c:pt>
                <c:pt idx="4">
                  <c:v>485</c:v>
                </c:pt>
                <c:pt idx="5">
                  <c:v>436.5</c:v>
                </c:pt>
                <c:pt idx="6">
                  <c:v>339.5</c:v>
                </c:pt>
                <c:pt idx="7">
                  <c:v>339.5</c:v>
                </c:pt>
                <c:pt idx="8">
                  <c:v>388</c:v>
                </c:pt>
                <c:pt idx="9">
                  <c:v>436.5</c:v>
                </c:pt>
                <c:pt idx="10">
                  <c:v>436.5</c:v>
                </c:pt>
                <c:pt idx="11">
                  <c:v>388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21-4631-97CC-8B993CA5DBD3}"/>
            </c:ext>
          </c:extLst>
        </c:ser>
        <c:ser>
          <c:idx val="5"/>
          <c:order val="2"/>
          <c:tx>
            <c:strRef>
              <c:f>'10月'!$BF$22</c:f>
              <c:strCache>
                <c:ptCount val="1"/>
                <c:pt idx="0">
                  <c:v>N年度単月実績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'10月'!$BG$19:$BR$19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'10月'!$BG$22:$BR$22</c:f>
              <c:numCache>
                <c:formatCode>#,##0.0;[Red]\-#,##0.0</c:formatCode>
                <c:ptCount val="12"/>
                <c:pt idx="0">
                  <c:v>350</c:v>
                </c:pt>
                <c:pt idx="1">
                  <c:v>290</c:v>
                </c:pt>
                <c:pt idx="2">
                  <c:v>340</c:v>
                </c:pt>
                <c:pt idx="3">
                  <c:v>500</c:v>
                </c:pt>
                <c:pt idx="4">
                  <c:v>500</c:v>
                </c:pt>
                <c:pt idx="5">
                  <c:v>450</c:v>
                </c:pt>
                <c:pt idx="6">
                  <c:v>320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21-4631-97CC-8B993CA5DB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273088"/>
        <c:axId val="1"/>
      </c:barChart>
      <c:lineChart>
        <c:grouping val="standard"/>
        <c:varyColors val="0"/>
        <c:ser>
          <c:idx val="2"/>
          <c:order val="3"/>
          <c:tx>
            <c:strRef>
              <c:f>'10月'!$BF$23</c:f>
              <c:strCache>
                <c:ptCount val="1"/>
                <c:pt idx="0">
                  <c:v>N-1年度実績累計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'10月'!$BG$19:$BR$19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'10月'!$BG$23:$BR$23</c:f>
              <c:numCache>
                <c:formatCode>#,##0.0;[Red]\-#,##0.0</c:formatCode>
                <c:ptCount val="12"/>
                <c:pt idx="0">
                  <c:v>400</c:v>
                </c:pt>
                <c:pt idx="1">
                  <c:v>700</c:v>
                </c:pt>
                <c:pt idx="2">
                  <c:v>1050</c:v>
                </c:pt>
                <c:pt idx="3">
                  <c:v>1550</c:v>
                </c:pt>
                <c:pt idx="4">
                  <c:v>2050</c:v>
                </c:pt>
                <c:pt idx="5">
                  <c:v>2500</c:v>
                </c:pt>
                <c:pt idx="6">
                  <c:v>2850</c:v>
                </c:pt>
                <c:pt idx="7">
                  <c:v>3200</c:v>
                </c:pt>
                <c:pt idx="8">
                  <c:v>3600</c:v>
                </c:pt>
                <c:pt idx="9">
                  <c:v>4050</c:v>
                </c:pt>
                <c:pt idx="10">
                  <c:v>4500</c:v>
                </c:pt>
                <c:pt idx="11">
                  <c:v>4900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221-4631-97CC-8B993CA5DBD3}"/>
            </c:ext>
          </c:extLst>
        </c:ser>
        <c:ser>
          <c:idx val="3"/>
          <c:order val="4"/>
          <c:tx>
            <c:strRef>
              <c:f>'10月'!$BF$24</c:f>
              <c:strCache>
                <c:ptCount val="1"/>
                <c:pt idx="0">
                  <c:v>N年度目標累計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'10月'!$BG$19:$BR$19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'10月'!$BG$24:$BR$24</c:f>
              <c:numCache>
                <c:formatCode>#,##0.0;[Red]\-#,##0.0</c:formatCode>
                <c:ptCount val="12"/>
                <c:pt idx="0">
                  <c:v>388</c:v>
                </c:pt>
                <c:pt idx="1">
                  <c:v>679</c:v>
                </c:pt>
                <c:pt idx="2">
                  <c:v>1018.5</c:v>
                </c:pt>
                <c:pt idx="3">
                  <c:v>1503.5</c:v>
                </c:pt>
                <c:pt idx="4">
                  <c:v>1988.5</c:v>
                </c:pt>
                <c:pt idx="5">
                  <c:v>2425</c:v>
                </c:pt>
                <c:pt idx="6">
                  <c:v>2764.5</c:v>
                </c:pt>
                <c:pt idx="7">
                  <c:v>3104</c:v>
                </c:pt>
                <c:pt idx="8">
                  <c:v>3492</c:v>
                </c:pt>
                <c:pt idx="9">
                  <c:v>3928.5</c:v>
                </c:pt>
                <c:pt idx="10">
                  <c:v>4365</c:v>
                </c:pt>
                <c:pt idx="11">
                  <c:v>4753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221-4631-97CC-8B993CA5DBD3}"/>
            </c:ext>
          </c:extLst>
        </c:ser>
        <c:ser>
          <c:idx val="4"/>
          <c:order val="5"/>
          <c:tx>
            <c:strRef>
              <c:f>'10月'!$BF$25</c:f>
              <c:strCache>
                <c:ptCount val="1"/>
                <c:pt idx="0">
                  <c:v>N年度実績累計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'10月'!$BG$19:$BR$19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'10月'!$BG$25:$BR$25</c:f>
              <c:numCache>
                <c:formatCode>#,##0.0;[Red]\-#,##0.0</c:formatCode>
                <c:ptCount val="12"/>
                <c:pt idx="0">
                  <c:v>350</c:v>
                </c:pt>
                <c:pt idx="1">
                  <c:v>640</c:v>
                </c:pt>
                <c:pt idx="2">
                  <c:v>980</c:v>
                </c:pt>
                <c:pt idx="3">
                  <c:v>1480</c:v>
                </c:pt>
                <c:pt idx="4">
                  <c:v>1980</c:v>
                </c:pt>
                <c:pt idx="5">
                  <c:v>2430</c:v>
                </c:pt>
                <c:pt idx="6">
                  <c:v>2750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221-4631-97CC-8B993CA5DB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262730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(t-CO</a:t>
                </a:r>
                <a:r>
                  <a:rPr lang="en-US" altLang="ja-JP" baseline="-25000"/>
                  <a:t>2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2.1164184715637337E-2"/>
              <c:y val="8.6371148050938082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6273088"/>
        <c:crosses val="autoZero"/>
        <c:crossBetween val="between"/>
        <c:majorUnit val="2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70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(t-CO</a:t>
                </a:r>
                <a:r>
                  <a:rPr lang="en-US" altLang="ja-JP" baseline="-25000"/>
                  <a:t>2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0.87830907078259779"/>
              <c:y val="8.6371148050938082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  <c:majorUnit val="1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46588868708841"/>
          <c:y val="0.20948703992646081"/>
          <c:w val="0.7857163156113478"/>
          <c:h val="0.6748106486689163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'4月'!$BF$29</c:f>
              <c:strCache>
                <c:ptCount val="1"/>
                <c:pt idx="0">
                  <c:v>N-1年度単月実績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'4月'!$BG$28:$BR$28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'4月'!$BG$29:$BR$29</c:f>
              <c:numCache>
                <c:formatCode>#,##0.0;[Red]\-#,##0.0</c:formatCode>
                <c:ptCount val="12"/>
                <c:pt idx="0">
                  <c:v>300</c:v>
                </c:pt>
                <c:pt idx="1">
                  <c:v>200</c:v>
                </c:pt>
                <c:pt idx="2">
                  <c:v>250</c:v>
                </c:pt>
                <c:pt idx="3">
                  <c:v>400</c:v>
                </c:pt>
                <c:pt idx="4">
                  <c:v>400</c:v>
                </c:pt>
                <c:pt idx="5">
                  <c:v>350</c:v>
                </c:pt>
                <c:pt idx="6">
                  <c:v>250</c:v>
                </c:pt>
                <c:pt idx="7">
                  <c:v>250</c:v>
                </c:pt>
                <c:pt idx="8">
                  <c:v>300</c:v>
                </c:pt>
                <c:pt idx="9">
                  <c:v>350</c:v>
                </c:pt>
                <c:pt idx="10">
                  <c:v>350</c:v>
                </c:pt>
                <c:pt idx="11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1D-47CB-9267-BBFFE581FD82}"/>
            </c:ext>
          </c:extLst>
        </c:ser>
        <c:ser>
          <c:idx val="0"/>
          <c:order val="1"/>
          <c:tx>
            <c:strRef>
              <c:f>'4月'!$BF$30</c:f>
              <c:strCache>
                <c:ptCount val="1"/>
                <c:pt idx="0">
                  <c:v>N年度単月目標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'4月'!$BG$28:$BR$28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'4月'!$BG$30:$BR$30</c:f>
              <c:numCache>
                <c:formatCode>#,##0.0;[Red]\-#,##0.0</c:formatCode>
                <c:ptCount val="12"/>
                <c:pt idx="0">
                  <c:v>291</c:v>
                </c:pt>
                <c:pt idx="1">
                  <c:v>414</c:v>
                </c:pt>
                <c:pt idx="2">
                  <c:v>575</c:v>
                </c:pt>
                <c:pt idx="3">
                  <c:v>557</c:v>
                </c:pt>
                <c:pt idx="4">
                  <c:v>437</c:v>
                </c:pt>
                <c:pt idx="5">
                  <c:v>504</c:v>
                </c:pt>
                <c:pt idx="6">
                  <c:v>454</c:v>
                </c:pt>
                <c:pt idx="7">
                  <c:v>489</c:v>
                </c:pt>
                <c:pt idx="8">
                  <c:v>588</c:v>
                </c:pt>
                <c:pt idx="9">
                  <c:v>601</c:v>
                </c:pt>
                <c:pt idx="10">
                  <c:v>644</c:v>
                </c:pt>
                <c:pt idx="11">
                  <c:v>690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1D-47CB-9267-BBFFE581FD82}"/>
            </c:ext>
          </c:extLst>
        </c:ser>
        <c:ser>
          <c:idx val="5"/>
          <c:order val="2"/>
          <c:tx>
            <c:strRef>
              <c:f>'4月'!$BF$31</c:f>
              <c:strCache>
                <c:ptCount val="1"/>
                <c:pt idx="0">
                  <c:v>N年度単月実績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'4月'!$BG$28:$BR$28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'4月'!$BG$31:$BR$31</c:f>
              <c:numCache>
                <c:formatCode>#,##0.0;[Red]\-#,##0.0</c:formatCode>
                <c:ptCount val="12"/>
                <c:pt idx="0">
                  <c:v>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1D-47CB-9267-BBFFE581FD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4569656"/>
        <c:axId val="1"/>
      </c:barChart>
      <c:lineChart>
        <c:grouping val="standard"/>
        <c:varyColors val="0"/>
        <c:ser>
          <c:idx val="2"/>
          <c:order val="3"/>
          <c:tx>
            <c:strRef>
              <c:f>'4月'!$BF$32</c:f>
              <c:strCache>
                <c:ptCount val="1"/>
                <c:pt idx="0">
                  <c:v>N-1年度実績累計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'4月'!$BG$28:$BR$28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'4月'!$BG$32:$BR$32</c:f>
              <c:numCache>
                <c:formatCode>#,##0.0;[Red]\-#,##0.0</c:formatCode>
                <c:ptCount val="12"/>
                <c:pt idx="0">
                  <c:v>300</c:v>
                </c:pt>
                <c:pt idx="1">
                  <c:v>500</c:v>
                </c:pt>
                <c:pt idx="2">
                  <c:v>750</c:v>
                </c:pt>
                <c:pt idx="3">
                  <c:v>1150</c:v>
                </c:pt>
                <c:pt idx="4">
                  <c:v>1550</c:v>
                </c:pt>
                <c:pt idx="5">
                  <c:v>1900</c:v>
                </c:pt>
                <c:pt idx="6">
                  <c:v>2150</c:v>
                </c:pt>
                <c:pt idx="7">
                  <c:v>2400</c:v>
                </c:pt>
                <c:pt idx="8">
                  <c:v>2700</c:v>
                </c:pt>
                <c:pt idx="9">
                  <c:v>3050</c:v>
                </c:pt>
                <c:pt idx="10">
                  <c:v>3400</c:v>
                </c:pt>
                <c:pt idx="11">
                  <c:v>3700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91D-47CB-9267-BBFFE581FD82}"/>
            </c:ext>
          </c:extLst>
        </c:ser>
        <c:ser>
          <c:idx val="3"/>
          <c:order val="4"/>
          <c:tx>
            <c:strRef>
              <c:f>'4月'!$BF$33</c:f>
              <c:strCache>
                <c:ptCount val="1"/>
                <c:pt idx="0">
                  <c:v>N年度目標累計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'4月'!$BG$28:$BR$28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'4月'!$BG$33:$BR$33</c:f>
              <c:numCache>
                <c:formatCode>#,##0.0;[Red]\-#,##0.0</c:formatCode>
                <c:ptCount val="12"/>
                <c:pt idx="0">
                  <c:v>291</c:v>
                </c:pt>
                <c:pt idx="1">
                  <c:v>705</c:v>
                </c:pt>
                <c:pt idx="2">
                  <c:v>1280</c:v>
                </c:pt>
                <c:pt idx="3">
                  <c:v>1837</c:v>
                </c:pt>
                <c:pt idx="4">
                  <c:v>2274</c:v>
                </c:pt>
                <c:pt idx="5">
                  <c:v>2778</c:v>
                </c:pt>
                <c:pt idx="6">
                  <c:v>3232</c:v>
                </c:pt>
                <c:pt idx="7">
                  <c:v>3721</c:v>
                </c:pt>
                <c:pt idx="8">
                  <c:v>4309</c:v>
                </c:pt>
                <c:pt idx="9">
                  <c:v>4910</c:v>
                </c:pt>
                <c:pt idx="10">
                  <c:v>5554</c:v>
                </c:pt>
                <c:pt idx="11">
                  <c:v>6244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91D-47CB-9267-BBFFE581FD82}"/>
            </c:ext>
          </c:extLst>
        </c:ser>
        <c:ser>
          <c:idx val="4"/>
          <c:order val="5"/>
          <c:tx>
            <c:strRef>
              <c:f>'4月'!$BF$34</c:f>
              <c:strCache>
                <c:ptCount val="1"/>
                <c:pt idx="0">
                  <c:v>N年度実績累計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'4月'!$BG$28:$BR$28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'4月'!$BG$34:$BR$34</c:f>
              <c:numCache>
                <c:formatCode>#,##0.0;[Red]\-#,##0.0</c:formatCode>
                <c:ptCount val="12"/>
                <c:pt idx="0">
                  <c:v>350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91D-47CB-9267-BBFFE581FD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245696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(t-CO</a:t>
                </a:r>
                <a:r>
                  <a:rPr lang="en-US" altLang="ja-JP" baseline="-25000"/>
                  <a:t>2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1.5873015873015872E-2"/>
              <c:y val="8.562768363631966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4569656"/>
        <c:crosses val="autoZero"/>
        <c:crossBetween val="between"/>
        <c:majorUnit val="2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70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(t-CO</a:t>
                </a:r>
                <a:r>
                  <a:rPr lang="en-US" altLang="ja-JP" baseline="-25000"/>
                  <a:t>2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0.87566359760585488"/>
              <c:y val="9.3784728521838001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  <c:majorUnit val="1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46588868708841"/>
          <c:y val="0.20948703992646081"/>
          <c:w val="0.7857163156113478"/>
          <c:h val="0.6748106486689163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'10月'!$BF$29</c:f>
              <c:strCache>
                <c:ptCount val="1"/>
                <c:pt idx="0">
                  <c:v>N-1年度単月実績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'10月'!$BG$28:$BR$28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'10月'!$BG$29:$BR$29</c:f>
              <c:numCache>
                <c:formatCode>#,##0.0;[Red]\-#,##0.0</c:formatCode>
                <c:ptCount val="12"/>
                <c:pt idx="0">
                  <c:v>300</c:v>
                </c:pt>
                <c:pt idx="1">
                  <c:v>200</c:v>
                </c:pt>
                <c:pt idx="2">
                  <c:v>250</c:v>
                </c:pt>
                <c:pt idx="3">
                  <c:v>400</c:v>
                </c:pt>
                <c:pt idx="4">
                  <c:v>400</c:v>
                </c:pt>
                <c:pt idx="5">
                  <c:v>350</c:v>
                </c:pt>
                <c:pt idx="6">
                  <c:v>250</c:v>
                </c:pt>
                <c:pt idx="7">
                  <c:v>250</c:v>
                </c:pt>
                <c:pt idx="8">
                  <c:v>300</c:v>
                </c:pt>
                <c:pt idx="9">
                  <c:v>350</c:v>
                </c:pt>
                <c:pt idx="10">
                  <c:v>350</c:v>
                </c:pt>
                <c:pt idx="11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9C-4CB1-AD43-D7D12FFCC2B4}"/>
            </c:ext>
          </c:extLst>
        </c:ser>
        <c:ser>
          <c:idx val="0"/>
          <c:order val="1"/>
          <c:tx>
            <c:strRef>
              <c:f>'10月'!$BF$30</c:f>
              <c:strCache>
                <c:ptCount val="1"/>
                <c:pt idx="0">
                  <c:v>N年度単月目標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'10月'!$BG$28:$BR$28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'10月'!$BG$30:$BR$30</c:f>
              <c:numCache>
                <c:formatCode>#,##0.0;[Red]\-#,##0.0</c:formatCode>
                <c:ptCount val="12"/>
                <c:pt idx="0">
                  <c:v>291</c:v>
                </c:pt>
                <c:pt idx="1">
                  <c:v>414</c:v>
                </c:pt>
                <c:pt idx="2">
                  <c:v>575</c:v>
                </c:pt>
                <c:pt idx="3">
                  <c:v>557</c:v>
                </c:pt>
                <c:pt idx="4">
                  <c:v>437</c:v>
                </c:pt>
                <c:pt idx="5">
                  <c:v>504</c:v>
                </c:pt>
                <c:pt idx="6">
                  <c:v>454</c:v>
                </c:pt>
                <c:pt idx="7">
                  <c:v>489</c:v>
                </c:pt>
                <c:pt idx="8">
                  <c:v>588</c:v>
                </c:pt>
                <c:pt idx="9">
                  <c:v>601</c:v>
                </c:pt>
                <c:pt idx="10">
                  <c:v>644</c:v>
                </c:pt>
                <c:pt idx="11">
                  <c:v>690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9C-4CB1-AD43-D7D12FFCC2B4}"/>
            </c:ext>
          </c:extLst>
        </c:ser>
        <c:ser>
          <c:idx val="5"/>
          <c:order val="2"/>
          <c:tx>
            <c:strRef>
              <c:f>'10月'!$BF$31</c:f>
              <c:strCache>
                <c:ptCount val="1"/>
                <c:pt idx="0">
                  <c:v>N年度単月実績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'10月'!$BG$28:$BR$28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'10月'!$BG$31:$BR$31</c:f>
              <c:numCache>
                <c:formatCode>#,##0.0;[Red]\-#,##0.0</c:formatCode>
                <c:ptCount val="12"/>
                <c:pt idx="0">
                  <c:v>350</c:v>
                </c:pt>
                <c:pt idx="1">
                  <c:v>420</c:v>
                </c:pt>
                <c:pt idx="2">
                  <c:v>550</c:v>
                </c:pt>
                <c:pt idx="3">
                  <c:v>570</c:v>
                </c:pt>
                <c:pt idx="4">
                  <c:v>450</c:v>
                </c:pt>
                <c:pt idx="5">
                  <c:v>520</c:v>
                </c:pt>
                <c:pt idx="6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9C-4CB1-AD43-D7D12FFCC2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271776"/>
        <c:axId val="1"/>
      </c:barChart>
      <c:lineChart>
        <c:grouping val="standard"/>
        <c:varyColors val="0"/>
        <c:ser>
          <c:idx val="2"/>
          <c:order val="3"/>
          <c:tx>
            <c:strRef>
              <c:f>'10月'!$BF$32</c:f>
              <c:strCache>
                <c:ptCount val="1"/>
                <c:pt idx="0">
                  <c:v>N-1年度実績累計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'10月'!$BG$28:$BR$28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'10月'!$BG$32:$BR$32</c:f>
              <c:numCache>
                <c:formatCode>#,##0.0;[Red]\-#,##0.0</c:formatCode>
                <c:ptCount val="12"/>
                <c:pt idx="0">
                  <c:v>300</c:v>
                </c:pt>
                <c:pt idx="1">
                  <c:v>500</c:v>
                </c:pt>
                <c:pt idx="2">
                  <c:v>750</c:v>
                </c:pt>
                <c:pt idx="3">
                  <c:v>1150</c:v>
                </c:pt>
                <c:pt idx="4">
                  <c:v>1550</c:v>
                </c:pt>
                <c:pt idx="5">
                  <c:v>1900</c:v>
                </c:pt>
                <c:pt idx="6">
                  <c:v>2150</c:v>
                </c:pt>
                <c:pt idx="7">
                  <c:v>2400</c:v>
                </c:pt>
                <c:pt idx="8">
                  <c:v>2700</c:v>
                </c:pt>
                <c:pt idx="9">
                  <c:v>3050</c:v>
                </c:pt>
                <c:pt idx="10">
                  <c:v>3400</c:v>
                </c:pt>
                <c:pt idx="11">
                  <c:v>3700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09C-4CB1-AD43-D7D12FFCC2B4}"/>
            </c:ext>
          </c:extLst>
        </c:ser>
        <c:ser>
          <c:idx val="3"/>
          <c:order val="4"/>
          <c:tx>
            <c:strRef>
              <c:f>'10月'!$BF$33</c:f>
              <c:strCache>
                <c:ptCount val="1"/>
                <c:pt idx="0">
                  <c:v>N年度目標累計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'10月'!$BG$28:$BR$28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'10月'!$BG$33:$BR$33</c:f>
              <c:numCache>
                <c:formatCode>#,##0.0;[Red]\-#,##0.0</c:formatCode>
                <c:ptCount val="12"/>
                <c:pt idx="0">
                  <c:v>291</c:v>
                </c:pt>
                <c:pt idx="1">
                  <c:v>705</c:v>
                </c:pt>
                <c:pt idx="2">
                  <c:v>1280</c:v>
                </c:pt>
                <c:pt idx="3">
                  <c:v>1837</c:v>
                </c:pt>
                <c:pt idx="4">
                  <c:v>2274</c:v>
                </c:pt>
                <c:pt idx="5">
                  <c:v>2778</c:v>
                </c:pt>
                <c:pt idx="6">
                  <c:v>3232</c:v>
                </c:pt>
                <c:pt idx="7">
                  <c:v>3721</c:v>
                </c:pt>
                <c:pt idx="8">
                  <c:v>4309</c:v>
                </c:pt>
                <c:pt idx="9">
                  <c:v>4910</c:v>
                </c:pt>
                <c:pt idx="10">
                  <c:v>5554</c:v>
                </c:pt>
                <c:pt idx="11">
                  <c:v>6244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09C-4CB1-AD43-D7D12FFCC2B4}"/>
            </c:ext>
          </c:extLst>
        </c:ser>
        <c:ser>
          <c:idx val="4"/>
          <c:order val="5"/>
          <c:tx>
            <c:strRef>
              <c:f>'10月'!$BF$34</c:f>
              <c:strCache>
                <c:ptCount val="1"/>
                <c:pt idx="0">
                  <c:v>N年度実績累計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'10月'!$BG$28:$BR$28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'10月'!$BG$34:$BR$34</c:f>
              <c:numCache>
                <c:formatCode>#,##0.0;[Red]\-#,##0.0</c:formatCode>
                <c:ptCount val="12"/>
                <c:pt idx="0">
                  <c:v>350</c:v>
                </c:pt>
                <c:pt idx="1">
                  <c:v>770</c:v>
                </c:pt>
                <c:pt idx="2">
                  <c:v>1320</c:v>
                </c:pt>
                <c:pt idx="3">
                  <c:v>1890</c:v>
                </c:pt>
                <c:pt idx="4">
                  <c:v>2340</c:v>
                </c:pt>
                <c:pt idx="5">
                  <c:v>2860</c:v>
                </c:pt>
                <c:pt idx="6">
                  <c:v>3310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09C-4CB1-AD43-D7D12FFCC2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262717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(t-CO</a:t>
                </a:r>
                <a:r>
                  <a:rPr lang="en-US" altLang="ja-JP" baseline="-25000"/>
                  <a:t>2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1.5873015873015872E-2"/>
              <c:y val="8.562768363631966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6271776"/>
        <c:crosses val="autoZero"/>
        <c:crossBetween val="between"/>
        <c:majorUnit val="2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70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(t-CO</a:t>
                </a:r>
                <a:r>
                  <a:rPr lang="en-US" altLang="ja-JP" baseline="-25000"/>
                  <a:t>2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0.87566359760585488"/>
              <c:y val="9.3784728521838001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  <c:majorUnit val="1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52936024656975"/>
          <c:y val="0.12638280404522892"/>
          <c:w val="0.79894386301221221"/>
          <c:h val="0.7409182619945018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'10月'!$BF$47</c:f>
              <c:strCache>
                <c:ptCount val="1"/>
                <c:pt idx="0">
                  <c:v>N-1年度単月実績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'10月'!$BG$46:$BR$46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'10月'!$BG$47:$BR$47</c:f>
              <c:numCache>
                <c:formatCode>#,##0.0;[Red]\-#,##0.0</c:formatCode>
                <c:ptCount val="12"/>
                <c:pt idx="0">
                  <c:v>200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300</c:v>
                </c:pt>
                <c:pt idx="5">
                  <c:v>250</c:v>
                </c:pt>
                <c:pt idx="6">
                  <c:v>150</c:v>
                </c:pt>
                <c:pt idx="7">
                  <c:v>150</c:v>
                </c:pt>
                <c:pt idx="8">
                  <c:v>200</c:v>
                </c:pt>
                <c:pt idx="9">
                  <c:v>250</c:v>
                </c:pt>
                <c:pt idx="10">
                  <c:v>250</c:v>
                </c:pt>
                <c:pt idx="11">
                  <c:v>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04-4D05-9979-0A92A0D49F50}"/>
            </c:ext>
          </c:extLst>
        </c:ser>
        <c:ser>
          <c:idx val="0"/>
          <c:order val="1"/>
          <c:tx>
            <c:strRef>
              <c:f>'10月'!$BF$48</c:f>
              <c:strCache>
                <c:ptCount val="1"/>
                <c:pt idx="0">
                  <c:v>N年度単月目標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'10月'!$BG$46:$BR$46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'10月'!$BG$48:$BR$48</c:f>
              <c:numCache>
                <c:formatCode>#,##0.0;[Red]\-#,##0.0</c:formatCode>
                <c:ptCount val="12"/>
                <c:pt idx="0">
                  <c:v>194</c:v>
                </c:pt>
                <c:pt idx="1">
                  <c:v>97</c:v>
                </c:pt>
                <c:pt idx="2">
                  <c:v>194</c:v>
                </c:pt>
                <c:pt idx="3">
                  <c:v>291</c:v>
                </c:pt>
                <c:pt idx="4">
                  <c:v>291</c:v>
                </c:pt>
                <c:pt idx="5">
                  <c:v>242.5</c:v>
                </c:pt>
                <c:pt idx="6">
                  <c:v>145.5</c:v>
                </c:pt>
                <c:pt idx="7">
                  <c:v>145.5</c:v>
                </c:pt>
                <c:pt idx="8">
                  <c:v>194</c:v>
                </c:pt>
                <c:pt idx="9">
                  <c:v>242.5</c:v>
                </c:pt>
                <c:pt idx="10">
                  <c:v>242.5</c:v>
                </c:pt>
                <c:pt idx="11">
                  <c:v>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04-4D05-9979-0A92A0D49F50}"/>
            </c:ext>
          </c:extLst>
        </c:ser>
        <c:ser>
          <c:idx val="5"/>
          <c:order val="2"/>
          <c:tx>
            <c:strRef>
              <c:f>'10月'!$BF$49</c:f>
              <c:strCache>
                <c:ptCount val="1"/>
                <c:pt idx="0">
                  <c:v>N年度単月実績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'10月'!$BG$46:$BR$46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'10月'!$BG$49:$BR$49</c:f>
              <c:numCache>
                <c:formatCode>#,##0.0;[Red]\-#,##0.0</c:formatCode>
                <c:ptCount val="12"/>
                <c:pt idx="0">
                  <c:v>190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320</c:v>
                </c:pt>
                <c:pt idx="5">
                  <c:v>270</c:v>
                </c:pt>
                <c:pt idx="6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04-4D05-9979-0A92A0D49F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271448"/>
        <c:axId val="1"/>
      </c:barChart>
      <c:lineChart>
        <c:grouping val="standard"/>
        <c:varyColors val="0"/>
        <c:ser>
          <c:idx val="2"/>
          <c:order val="3"/>
          <c:tx>
            <c:strRef>
              <c:f>'10月'!$BF$50</c:f>
              <c:strCache>
                <c:ptCount val="1"/>
                <c:pt idx="0">
                  <c:v>N-1年度実績累計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'10月'!$BG$46:$BR$46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'10月'!$BG$50:$BR$50</c:f>
              <c:numCache>
                <c:formatCode>#,##0.0;[Red]\-#,##0.0</c:formatCode>
                <c:ptCount val="12"/>
                <c:pt idx="0">
                  <c:v>200</c:v>
                </c:pt>
                <c:pt idx="1">
                  <c:v>300</c:v>
                </c:pt>
                <c:pt idx="2">
                  <c:v>500</c:v>
                </c:pt>
                <c:pt idx="3">
                  <c:v>800</c:v>
                </c:pt>
                <c:pt idx="4">
                  <c:v>1100</c:v>
                </c:pt>
                <c:pt idx="5">
                  <c:v>1350</c:v>
                </c:pt>
                <c:pt idx="6">
                  <c:v>1500</c:v>
                </c:pt>
                <c:pt idx="7">
                  <c:v>1650</c:v>
                </c:pt>
                <c:pt idx="8">
                  <c:v>1850</c:v>
                </c:pt>
                <c:pt idx="9">
                  <c:v>2100</c:v>
                </c:pt>
                <c:pt idx="10">
                  <c:v>2350</c:v>
                </c:pt>
                <c:pt idx="11">
                  <c:v>2550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A04-4D05-9979-0A92A0D49F50}"/>
            </c:ext>
          </c:extLst>
        </c:ser>
        <c:ser>
          <c:idx val="3"/>
          <c:order val="4"/>
          <c:tx>
            <c:strRef>
              <c:f>'10月'!$BF$51</c:f>
              <c:strCache>
                <c:ptCount val="1"/>
                <c:pt idx="0">
                  <c:v>N年度目標累計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'10月'!$BG$46:$BR$46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'10月'!$BG$51:$BR$51</c:f>
              <c:numCache>
                <c:formatCode>#,##0.0;[Red]\-#,##0.0</c:formatCode>
                <c:ptCount val="12"/>
                <c:pt idx="0">
                  <c:v>194</c:v>
                </c:pt>
                <c:pt idx="1">
                  <c:v>291</c:v>
                </c:pt>
                <c:pt idx="2">
                  <c:v>485</c:v>
                </c:pt>
                <c:pt idx="3">
                  <c:v>776</c:v>
                </c:pt>
                <c:pt idx="4">
                  <c:v>1067</c:v>
                </c:pt>
                <c:pt idx="5">
                  <c:v>1309.5</c:v>
                </c:pt>
                <c:pt idx="6">
                  <c:v>1455</c:v>
                </c:pt>
                <c:pt idx="7">
                  <c:v>1600.5</c:v>
                </c:pt>
                <c:pt idx="8">
                  <c:v>1794.5</c:v>
                </c:pt>
                <c:pt idx="9">
                  <c:v>2037</c:v>
                </c:pt>
                <c:pt idx="10">
                  <c:v>2279.5</c:v>
                </c:pt>
                <c:pt idx="11">
                  <c:v>2473.5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A04-4D05-9979-0A92A0D49F50}"/>
            </c:ext>
          </c:extLst>
        </c:ser>
        <c:ser>
          <c:idx val="4"/>
          <c:order val="5"/>
          <c:tx>
            <c:strRef>
              <c:f>'10月'!$BF$52</c:f>
              <c:strCache>
                <c:ptCount val="1"/>
                <c:pt idx="0">
                  <c:v>N年度実績累計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'10月'!$BG$46:$BR$46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'10月'!$BG$52:$BR$52</c:f>
              <c:numCache>
                <c:formatCode>#,##0.0;[Red]\-#,##0.0</c:formatCode>
                <c:ptCount val="12"/>
                <c:pt idx="0">
                  <c:v>190</c:v>
                </c:pt>
                <c:pt idx="1">
                  <c:v>290</c:v>
                </c:pt>
                <c:pt idx="2">
                  <c:v>490</c:v>
                </c:pt>
                <c:pt idx="3">
                  <c:v>790</c:v>
                </c:pt>
                <c:pt idx="4">
                  <c:v>1110</c:v>
                </c:pt>
                <c:pt idx="5">
                  <c:v>1380</c:v>
                </c:pt>
                <c:pt idx="6">
                  <c:v>1530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A04-4D05-9979-0A92A0D49F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262714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0"/>
        </c:scaling>
        <c:delete val="0"/>
        <c:axPos val="l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6271448"/>
        <c:crosses val="autoZero"/>
        <c:crossBetween val="between"/>
        <c:majorUnit val="2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7000"/>
          <c:min val="0"/>
        </c:scaling>
        <c:delete val="0"/>
        <c:axPos val="r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  <c:majorUnit val="1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19774925013751E-2"/>
          <c:y val="0.13850740355568761"/>
          <c:w val="0.83333548625445975"/>
          <c:h val="0.7566275441984846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'10月'!$BF$56</c:f>
              <c:strCache>
                <c:ptCount val="1"/>
                <c:pt idx="0">
                  <c:v>N-1年度単月実績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'10月'!$BG$55:$BR$55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'10月'!$BG$56:$BR$56</c:f>
              <c:numCache>
                <c:formatCode>#,##0.0;[Red]\-#,##0.0</c:formatCode>
                <c:ptCount val="12"/>
                <c:pt idx="0">
                  <c:v>150</c:v>
                </c:pt>
                <c:pt idx="1">
                  <c:v>100</c:v>
                </c:pt>
                <c:pt idx="2">
                  <c:v>150</c:v>
                </c:pt>
                <c:pt idx="3">
                  <c:v>250</c:v>
                </c:pt>
                <c:pt idx="4">
                  <c:v>250</c:v>
                </c:pt>
                <c:pt idx="5">
                  <c:v>200</c:v>
                </c:pt>
                <c:pt idx="6">
                  <c:v>150</c:v>
                </c:pt>
                <c:pt idx="7">
                  <c:v>150</c:v>
                </c:pt>
                <c:pt idx="8">
                  <c:v>200</c:v>
                </c:pt>
                <c:pt idx="9">
                  <c:v>200</c:v>
                </c:pt>
                <c:pt idx="10">
                  <c:v>200</c:v>
                </c:pt>
                <c:pt idx="11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FD-496F-9F0C-1FE921E51CB8}"/>
            </c:ext>
          </c:extLst>
        </c:ser>
        <c:ser>
          <c:idx val="0"/>
          <c:order val="1"/>
          <c:tx>
            <c:strRef>
              <c:f>'10月'!$BF$57</c:f>
              <c:strCache>
                <c:ptCount val="1"/>
                <c:pt idx="0">
                  <c:v>N年度単月目標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'10月'!$BG$55:$BR$55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'10月'!$BG$57:$BR$57</c:f>
              <c:numCache>
                <c:formatCode>#,##0.0;[Red]\-#,##0.0</c:formatCode>
                <c:ptCount val="12"/>
                <c:pt idx="0">
                  <c:v>145.5</c:v>
                </c:pt>
                <c:pt idx="1">
                  <c:v>97</c:v>
                </c:pt>
                <c:pt idx="2">
                  <c:v>145.5</c:v>
                </c:pt>
                <c:pt idx="3">
                  <c:v>242.5</c:v>
                </c:pt>
                <c:pt idx="4">
                  <c:v>242.5</c:v>
                </c:pt>
                <c:pt idx="5">
                  <c:v>194</c:v>
                </c:pt>
                <c:pt idx="6">
                  <c:v>145.5</c:v>
                </c:pt>
                <c:pt idx="7">
                  <c:v>145.5</c:v>
                </c:pt>
                <c:pt idx="8">
                  <c:v>194</c:v>
                </c:pt>
                <c:pt idx="9">
                  <c:v>194</c:v>
                </c:pt>
                <c:pt idx="10">
                  <c:v>194</c:v>
                </c:pt>
                <c:pt idx="11">
                  <c:v>145.5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FD-496F-9F0C-1FE921E51CB8}"/>
            </c:ext>
          </c:extLst>
        </c:ser>
        <c:ser>
          <c:idx val="5"/>
          <c:order val="2"/>
          <c:tx>
            <c:strRef>
              <c:f>'10月'!$BF$58</c:f>
              <c:strCache>
                <c:ptCount val="1"/>
                <c:pt idx="0">
                  <c:v>N年度単月実績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'10月'!$BG$55:$BR$55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'10月'!$BG$58:$BR$58</c:f>
              <c:numCache>
                <c:formatCode>#,##0.0;[Red]\-#,##0.0</c:formatCode>
                <c:ptCount val="12"/>
                <c:pt idx="0">
                  <c:v>150</c:v>
                </c:pt>
                <c:pt idx="1">
                  <c:v>100</c:v>
                </c:pt>
                <c:pt idx="2">
                  <c:v>150</c:v>
                </c:pt>
                <c:pt idx="3">
                  <c:v>250</c:v>
                </c:pt>
                <c:pt idx="4">
                  <c:v>260</c:v>
                </c:pt>
                <c:pt idx="5">
                  <c:v>210</c:v>
                </c:pt>
                <c:pt idx="6">
                  <c:v>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FD-496F-9F0C-1FE921E51C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523880"/>
        <c:axId val="1"/>
      </c:barChart>
      <c:lineChart>
        <c:grouping val="standard"/>
        <c:varyColors val="0"/>
        <c:ser>
          <c:idx val="2"/>
          <c:order val="3"/>
          <c:tx>
            <c:strRef>
              <c:f>'10月'!$BF$59</c:f>
              <c:strCache>
                <c:ptCount val="1"/>
                <c:pt idx="0">
                  <c:v>N-1年度実績累計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'10月'!$BG$55:$BR$55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'10月'!$BG$59:$BR$59</c:f>
              <c:numCache>
                <c:formatCode>#,##0.0;[Red]\-#,##0.0</c:formatCode>
                <c:ptCount val="12"/>
                <c:pt idx="0">
                  <c:v>150</c:v>
                </c:pt>
                <c:pt idx="1">
                  <c:v>250</c:v>
                </c:pt>
                <c:pt idx="2">
                  <c:v>400</c:v>
                </c:pt>
                <c:pt idx="3">
                  <c:v>650</c:v>
                </c:pt>
                <c:pt idx="4">
                  <c:v>900</c:v>
                </c:pt>
                <c:pt idx="5">
                  <c:v>1100</c:v>
                </c:pt>
                <c:pt idx="6">
                  <c:v>1250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2150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7FD-496F-9F0C-1FE921E51CB8}"/>
            </c:ext>
          </c:extLst>
        </c:ser>
        <c:ser>
          <c:idx val="3"/>
          <c:order val="4"/>
          <c:tx>
            <c:strRef>
              <c:f>'10月'!$BF$60</c:f>
              <c:strCache>
                <c:ptCount val="1"/>
                <c:pt idx="0">
                  <c:v>N年度目標累計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'10月'!$BG$55:$BR$55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'10月'!$BG$60:$BR$60</c:f>
              <c:numCache>
                <c:formatCode>#,##0.0;[Red]\-#,##0.0</c:formatCode>
                <c:ptCount val="12"/>
                <c:pt idx="0">
                  <c:v>145.5</c:v>
                </c:pt>
                <c:pt idx="1">
                  <c:v>242.5</c:v>
                </c:pt>
                <c:pt idx="2">
                  <c:v>388</c:v>
                </c:pt>
                <c:pt idx="3">
                  <c:v>630.5</c:v>
                </c:pt>
                <c:pt idx="4">
                  <c:v>873</c:v>
                </c:pt>
                <c:pt idx="5">
                  <c:v>1067</c:v>
                </c:pt>
                <c:pt idx="6">
                  <c:v>1212.5</c:v>
                </c:pt>
                <c:pt idx="7">
                  <c:v>1358</c:v>
                </c:pt>
                <c:pt idx="8">
                  <c:v>1552</c:v>
                </c:pt>
                <c:pt idx="9">
                  <c:v>1746</c:v>
                </c:pt>
                <c:pt idx="10">
                  <c:v>1940</c:v>
                </c:pt>
                <c:pt idx="11">
                  <c:v>2085.5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7FD-496F-9F0C-1FE921E51CB8}"/>
            </c:ext>
          </c:extLst>
        </c:ser>
        <c:ser>
          <c:idx val="4"/>
          <c:order val="5"/>
          <c:tx>
            <c:strRef>
              <c:f>'10月'!$BF$61</c:f>
              <c:strCache>
                <c:ptCount val="1"/>
                <c:pt idx="0">
                  <c:v>N年度実績累計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'10月'!$BG$55:$BR$55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'10月'!$BG$61:$BR$61</c:f>
              <c:numCache>
                <c:formatCode>#,##0.0;[Red]\-#,##0.0</c:formatCode>
                <c:ptCount val="12"/>
                <c:pt idx="0">
                  <c:v>150</c:v>
                </c:pt>
                <c:pt idx="1">
                  <c:v>250</c:v>
                </c:pt>
                <c:pt idx="2">
                  <c:v>400</c:v>
                </c:pt>
                <c:pt idx="3">
                  <c:v>650</c:v>
                </c:pt>
                <c:pt idx="4">
                  <c:v>910</c:v>
                </c:pt>
                <c:pt idx="5">
                  <c:v>1120</c:v>
                </c:pt>
                <c:pt idx="6">
                  <c:v>1260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7FD-496F-9F0C-1FE921E51C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265238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(t-CO</a:t>
                </a:r>
                <a:r>
                  <a:rPr lang="en-US" altLang="ja-JP" baseline="-25000"/>
                  <a:t>2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2.2779299326714596E-2"/>
              <c:y val="9.8232060615064624E-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6523880"/>
        <c:crosses val="autoZero"/>
        <c:crossBetween val="between"/>
        <c:majorUnit val="2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70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(t-CO</a:t>
                </a:r>
                <a:r>
                  <a:rPr lang="en-US" altLang="ja-JP" baseline="-25000"/>
                  <a:t>2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0.88194282779869915"/>
              <c:y val="1.8656465111672359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  <c:majorUnit val="1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19774925013751E-2"/>
          <c:y val="0.14182070150196147"/>
          <c:w val="0.82539895781394113"/>
          <c:h val="0.7443050897112412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'11月'!$BF$38</c:f>
              <c:strCache>
                <c:ptCount val="1"/>
                <c:pt idx="0">
                  <c:v>N-1年度単月実績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'11月'!$BG$37:$BR$37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'11月'!$BG$38:$BR$38</c:f>
              <c:numCache>
                <c:formatCode>#,##0.0;[Red]\-#,##0.0</c:formatCode>
                <c:ptCount val="12"/>
                <c:pt idx="0">
                  <c:v>250</c:v>
                </c:pt>
                <c:pt idx="1">
                  <c:v>150</c:v>
                </c:pt>
                <c:pt idx="2">
                  <c:v>200</c:v>
                </c:pt>
                <c:pt idx="3">
                  <c:v>350</c:v>
                </c:pt>
                <c:pt idx="4">
                  <c:v>350</c:v>
                </c:pt>
                <c:pt idx="5">
                  <c:v>300</c:v>
                </c:pt>
                <c:pt idx="6">
                  <c:v>200</c:v>
                </c:pt>
                <c:pt idx="7">
                  <c:v>200</c:v>
                </c:pt>
                <c:pt idx="8">
                  <c:v>250</c:v>
                </c:pt>
                <c:pt idx="9">
                  <c:v>300</c:v>
                </c:pt>
                <c:pt idx="10">
                  <c:v>300</c:v>
                </c:pt>
                <c:pt idx="11">
                  <c:v>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68-43B4-B77F-73F855627884}"/>
            </c:ext>
          </c:extLst>
        </c:ser>
        <c:ser>
          <c:idx val="0"/>
          <c:order val="1"/>
          <c:tx>
            <c:strRef>
              <c:f>'11月'!$BF$39</c:f>
              <c:strCache>
                <c:ptCount val="1"/>
                <c:pt idx="0">
                  <c:v>N年度単月目標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'11月'!$BG$37:$BR$37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'11月'!$BG$39:$BR$39</c:f>
              <c:numCache>
                <c:formatCode>#,##0.0;[Red]\-#,##0.0</c:formatCode>
                <c:ptCount val="12"/>
                <c:pt idx="0">
                  <c:v>242.5</c:v>
                </c:pt>
                <c:pt idx="1">
                  <c:v>145.5</c:v>
                </c:pt>
                <c:pt idx="2">
                  <c:v>194</c:v>
                </c:pt>
                <c:pt idx="3">
                  <c:v>339.5</c:v>
                </c:pt>
                <c:pt idx="4">
                  <c:v>339.5</c:v>
                </c:pt>
                <c:pt idx="5">
                  <c:v>291</c:v>
                </c:pt>
                <c:pt idx="6">
                  <c:v>194</c:v>
                </c:pt>
                <c:pt idx="7">
                  <c:v>194</c:v>
                </c:pt>
                <c:pt idx="8">
                  <c:v>242.5</c:v>
                </c:pt>
                <c:pt idx="9">
                  <c:v>291</c:v>
                </c:pt>
                <c:pt idx="10">
                  <c:v>291</c:v>
                </c:pt>
                <c:pt idx="11">
                  <c:v>242.5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68-43B4-B77F-73F855627884}"/>
            </c:ext>
          </c:extLst>
        </c:ser>
        <c:ser>
          <c:idx val="5"/>
          <c:order val="2"/>
          <c:tx>
            <c:strRef>
              <c:f>'11月'!$BF$40</c:f>
              <c:strCache>
                <c:ptCount val="1"/>
                <c:pt idx="0">
                  <c:v>N年度単月実績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'11月'!$BG$37:$BR$37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'11月'!$BG$40:$BR$40</c:f>
              <c:numCache>
                <c:formatCode>#,##0.0;[Red]\-#,##0.0</c:formatCode>
                <c:ptCount val="12"/>
                <c:pt idx="0">
                  <c:v>250</c:v>
                </c:pt>
                <c:pt idx="1">
                  <c:v>150</c:v>
                </c:pt>
                <c:pt idx="2">
                  <c:v>190</c:v>
                </c:pt>
                <c:pt idx="3">
                  <c:v>350</c:v>
                </c:pt>
                <c:pt idx="4">
                  <c:v>360</c:v>
                </c:pt>
                <c:pt idx="5">
                  <c:v>320</c:v>
                </c:pt>
                <c:pt idx="6">
                  <c:v>200</c:v>
                </c:pt>
                <c:pt idx="7">
                  <c:v>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3B4-B77F-73F8556278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522568"/>
        <c:axId val="1"/>
      </c:barChart>
      <c:lineChart>
        <c:grouping val="standard"/>
        <c:varyColors val="0"/>
        <c:ser>
          <c:idx val="2"/>
          <c:order val="3"/>
          <c:tx>
            <c:strRef>
              <c:f>'11月'!$BF$41</c:f>
              <c:strCache>
                <c:ptCount val="1"/>
                <c:pt idx="0">
                  <c:v>N-1年度実績累計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'11月'!$BG$37:$BR$37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'11月'!$BG$41:$BR$41</c:f>
              <c:numCache>
                <c:formatCode>#,##0.0;[Red]\-#,##0.0</c:formatCode>
                <c:ptCount val="12"/>
                <c:pt idx="0">
                  <c:v>250</c:v>
                </c:pt>
                <c:pt idx="1">
                  <c:v>400</c:v>
                </c:pt>
                <c:pt idx="2">
                  <c:v>600</c:v>
                </c:pt>
                <c:pt idx="3">
                  <c:v>950</c:v>
                </c:pt>
                <c:pt idx="4">
                  <c:v>1300</c:v>
                </c:pt>
                <c:pt idx="5">
                  <c:v>1600</c:v>
                </c:pt>
                <c:pt idx="6">
                  <c:v>1800</c:v>
                </c:pt>
                <c:pt idx="7">
                  <c:v>2000</c:v>
                </c:pt>
                <c:pt idx="8">
                  <c:v>2250</c:v>
                </c:pt>
                <c:pt idx="9">
                  <c:v>2550</c:v>
                </c:pt>
                <c:pt idx="10">
                  <c:v>2850</c:v>
                </c:pt>
                <c:pt idx="11">
                  <c:v>3100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668-43B4-B77F-73F855627884}"/>
            </c:ext>
          </c:extLst>
        </c:ser>
        <c:ser>
          <c:idx val="3"/>
          <c:order val="4"/>
          <c:tx>
            <c:strRef>
              <c:f>'11月'!$BF$42</c:f>
              <c:strCache>
                <c:ptCount val="1"/>
                <c:pt idx="0">
                  <c:v>N年度目標累計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'11月'!$BG$37:$BR$37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'11月'!$BG$42:$BR$42</c:f>
              <c:numCache>
                <c:formatCode>#,##0.0;[Red]\-#,##0.0</c:formatCode>
                <c:ptCount val="12"/>
                <c:pt idx="0">
                  <c:v>242.5</c:v>
                </c:pt>
                <c:pt idx="1">
                  <c:v>388</c:v>
                </c:pt>
                <c:pt idx="2">
                  <c:v>582</c:v>
                </c:pt>
                <c:pt idx="3">
                  <c:v>921.5</c:v>
                </c:pt>
                <c:pt idx="4">
                  <c:v>1261</c:v>
                </c:pt>
                <c:pt idx="5">
                  <c:v>1552</c:v>
                </c:pt>
                <c:pt idx="6">
                  <c:v>1746</c:v>
                </c:pt>
                <c:pt idx="7">
                  <c:v>1940</c:v>
                </c:pt>
                <c:pt idx="8">
                  <c:v>2182.5</c:v>
                </c:pt>
                <c:pt idx="9">
                  <c:v>2473.5</c:v>
                </c:pt>
                <c:pt idx="10">
                  <c:v>2764.5</c:v>
                </c:pt>
                <c:pt idx="11">
                  <c:v>3007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668-43B4-B77F-73F855627884}"/>
            </c:ext>
          </c:extLst>
        </c:ser>
        <c:ser>
          <c:idx val="4"/>
          <c:order val="5"/>
          <c:tx>
            <c:strRef>
              <c:f>'11月'!$BF$43</c:f>
              <c:strCache>
                <c:ptCount val="1"/>
                <c:pt idx="0">
                  <c:v>N年度実績累計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'11月'!$BG$37:$BR$37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'11月'!$BG$43:$BR$43</c:f>
              <c:numCache>
                <c:formatCode>#,##0.0;[Red]\-#,##0.0</c:formatCode>
                <c:ptCount val="12"/>
                <c:pt idx="0">
                  <c:v>250</c:v>
                </c:pt>
                <c:pt idx="1">
                  <c:v>400</c:v>
                </c:pt>
                <c:pt idx="2">
                  <c:v>590</c:v>
                </c:pt>
                <c:pt idx="3">
                  <c:v>940</c:v>
                </c:pt>
                <c:pt idx="4">
                  <c:v>1300</c:v>
                </c:pt>
                <c:pt idx="5">
                  <c:v>1620</c:v>
                </c:pt>
                <c:pt idx="6">
                  <c:v>1820</c:v>
                </c:pt>
                <c:pt idx="7">
                  <c:v>2005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668-43B4-B77F-73F8556278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265225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(t-CO</a:t>
                </a:r>
                <a:r>
                  <a:rPr lang="en-US" altLang="ja-JP" baseline="-25000"/>
                  <a:t>2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1.8518486819582337E-2"/>
              <c:y val="2.4148981377327832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6522568"/>
        <c:crosses val="autoZero"/>
        <c:crossBetween val="between"/>
        <c:majorUnit val="2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70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(t-CO</a:t>
                </a:r>
                <a:r>
                  <a:rPr lang="en-US" altLang="ja-JP" baseline="-25000"/>
                  <a:t>2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0.88464994864772339"/>
              <c:y val="2.4694913135858018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  <c:majorUnit val="1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53984575835475"/>
          <c:y val="0.19679060950714491"/>
          <c:w val="0.76863753213367614"/>
          <c:h val="0.6912112374842033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'11月'!$BF$11</c:f>
              <c:strCache>
                <c:ptCount val="1"/>
                <c:pt idx="0">
                  <c:v>N-1年度単月実績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'11月'!$BG$10:$BR$10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'11月'!$BG$11:$BR$11</c:f>
              <c:numCache>
                <c:formatCode>#,##0.0;[Red]\-#,##0.0</c:formatCode>
                <c:ptCount val="12"/>
                <c:pt idx="0">
                  <c:v>1300</c:v>
                </c:pt>
                <c:pt idx="1">
                  <c:v>850</c:v>
                </c:pt>
                <c:pt idx="2">
                  <c:v>1150</c:v>
                </c:pt>
                <c:pt idx="3">
                  <c:v>1800</c:v>
                </c:pt>
                <c:pt idx="4">
                  <c:v>1800</c:v>
                </c:pt>
                <c:pt idx="5">
                  <c:v>1550</c:v>
                </c:pt>
                <c:pt idx="6">
                  <c:v>1100</c:v>
                </c:pt>
                <c:pt idx="7">
                  <c:v>1100</c:v>
                </c:pt>
                <c:pt idx="8">
                  <c:v>1350</c:v>
                </c:pt>
                <c:pt idx="9">
                  <c:v>1550</c:v>
                </c:pt>
                <c:pt idx="10">
                  <c:v>1550</c:v>
                </c:pt>
                <c:pt idx="11">
                  <c:v>1300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1E-440F-B148-2C417F602D6E}"/>
            </c:ext>
          </c:extLst>
        </c:ser>
        <c:ser>
          <c:idx val="0"/>
          <c:order val="1"/>
          <c:tx>
            <c:strRef>
              <c:f>'11月'!$BF$12</c:f>
              <c:strCache>
                <c:ptCount val="1"/>
                <c:pt idx="0">
                  <c:v>N年度単月目標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'11月'!$BG$10:$BR$10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'11月'!$BG$12:$BR$12</c:f>
              <c:numCache>
                <c:formatCode>#,##0.0;[Red]\-#,##0.0</c:formatCode>
                <c:ptCount val="12"/>
                <c:pt idx="0">
                  <c:v>1261</c:v>
                </c:pt>
                <c:pt idx="1">
                  <c:v>1044.5</c:v>
                </c:pt>
                <c:pt idx="2">
                  <c:v>1448</c:v>
                </c:pt>
                <c:pt idx="3">
                  <c:v>1915</c:v>
                </c:pt>
                <c:pt idx="4">
                  <c:v>1795</c:v>
                </c:pt>
                <c:pt idx="5">
                  <c:v>1668</c:v>
                </c:pt>
                <c:pt idx="6">
                  <c:v>1278.5</c:v>
                </c:pt>
                <c:pt idx="7">
                  <c:v>1313.5</c:v>
                </c:pt>
                <c:pt idx="8">
                  <c:v>1606.5</c:v>
                </c:pt>
                <c:pt idx="9">
                  <c:v>1765</c:v>
                </c:pt>
                <c:pt idx="10">
                  <c:v>1808</c:v>
                </c:pt>
                <c:pt idx="11">
                  <c:v>1660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1E-440F-B148-2C417F602D6E}"/>
            </c:ext>
          </c:extLst>
        </c:ser>
        <c:ser>
          <c:idx val="5"/>
          <c:order val="2"/>
          <c:tx>
            <c:strRef>
              <c:f>'11月'!$BF$13</c:f>
              <c:strCache>
                <c:ptCount val="1"/>
                <c:pt idx="0">
                  <c:v>N年度単月実績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'11月'!$BG$10:$BR$10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'11月'!$BG$13:$BR$13</c:f>
              <c:numCache>
                <c:formatCode>#,##0.0;[Red]\-#,##0.0</c:formatCode>
                <c:ptCount val="12"/>
                <c:pt idx="0">
                  <c:v>1290</c:v>
                </c:pt>
                <c:pt idx="1">
                  <c:v>1060</c:v>
                </c:pt>
                <c:pt idx="2">
                  <c:v>1430</c:v>
                </c:pt>
                <c:pt idx="3">
                  <c:v>1970</c:v>
                </c:pt>
                <c:pt idx="4">
                  <c:v>1890</c:v>
                </c:pt>
                <c:pt idx="5">
                  <c:v>1770</c:v>
                </c:pt>
                <c:pt idx="6">
                  <c:v>1260</c:v>
                </c:pt>
                <c:pt idx="7">
                  <c:v>1245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F1E-440F-B148-2C417F602D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002376"/>
        <c:axId val="1"/>
      </c:barChart>
      <c:lineChart>
        <c:grouping val="standard"/>
        <c:varyColors val="0"/>
        <c:ser>
          <c:idx val="2"/>
          <c:order val="3"/>
          <c:tx>
            <c:strRef>
              <c:f>'11月'!$BF$14</c:f>
              <c:strCache>
                <c:ptCount val="1"/>
                <c:pt idx="0">
                  <c:v>N-1年度実績累計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'11月'!$BG$10:$BR$10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'11月'!$BG$14:$BR$14</c:f>
              <c:numCache>
                <c:formatCode>#,##0.0;[Red]\-#,##0.0</c:formatCode>
                <c:ptCount val="12"/>
                <c:pt idx="0">
                  <c:v>1300</c:v>
                </c:pt>
                <c:pt idx="1">
                  <c:v>2150</c:v>
                </c:pt>
                <c:pt idx="2">
                  <c:v>3300</c:v>
                </c:pt>
                <c:pt idx="3">
                  <c:v>5100</c:v>
                </c:pt>
                <c:pt idx="4">
                  <c:v>6900</c:v>
                </c:pt>
                <c:pt idx="5">
                  <c:v>8450</c:v>
                </c:pt>
                <c:pt idx="6">
                  <c:v>9550</c:v>
                </c:pt>
                <c:pt idx="7">
                  <c:v>10650</c:v>
                </c:pt>
                <c:pt idx="8">
                  <c:v>12000</c:v>
                </c:pt>
                <c:pt idx="9">
                  <c:v>13550</c:v>
                </c:pt>
                <c:pt idx="10">
                  <c:v>15100</c:v>
                </c:pt>
                <c:pt idx="11">
                  <c:v>16400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F1E-440F-B148-2C417F602D6E}"/>
            </c:ext>
          </c:extLst>
        </c:ser>
        <c:ser>
          <c:idx val="3"/>
          <c:order val="4"/>
          <c:tx>
            <c:strRef>
              <c:f>'11月'!$BF$15</c:f>
              <c:strCache>
                <c:ptCount val="1"/>
                <c:pt idx="0">
                  <c:v>N年度目標累計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'11月'!$BG$10:$BR$10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'11月'!$BG$15:$BR$15</c:f>
              <c:numCache>
                <c:formatCode>#,##0.0;[Red]\-#,##0.0</c:formatCode>
                <c:ptCount val="12"/>
                <c:pt idx="0">
                  <c:v>1261</c:v>
                </c:pt>
                <c:pt idx="1">
                  <c:v>2305.5</c:v>
                </c:pt>
                <c:pt idx="2">
                  <c:v>3753.5</c:v>
                </c:pt>
                <c:pt idx="3">
                  <c:v>5668.5</c:v>
                </c:pt>
                <c:pt idx="4">
                  <c:v>7463.5</c:v>
                </c:pt>
                <c:pt idx="5">
                  <c:v>9131.5</c:v>
                </c:pt>
                <c:pt idx="6">
                  <c:v>10410</c:v>
                </c:pt>
                <c:pt idx="7">
                  <c:v>11723.5</c:v>
                </c:pt>
                <c:pt idx="8">
                  <c:v>13330</c:v>
                </c:pt>
                <c:pt idx="9">
                  <c:v>15095</c:v>
                </c:pt>
                <c:pt idx="10">
                  <c:v>16903</c:v>
                </c:pt>
                <c:pt idx="11">
                  <c:v>18563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F1E-440F-B148-2C417F602D6E}"/>
            </c:ext>
          </c:extLst>
        </c:ser>
        <c:ser>
          <c:idx val="4"/>
          <c:order val="5"/>
          <c:tx>
            <c:strRef>
              <c:f>'11月'!$BF$16</c:f>
              <c:strCache>
                <c:ptCount val="1"/>
                <c:pt idx="0">
                  <c:v>N年度実績累計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'11月'!$BG$10:$BR$10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'11月'!$BG$16:$BR$16</c:f>
              <c:numCache>
                <c:formatCode>#,##0.0;[Red]\-#,##0.0</c:formatCode>
                <c:ptCount val="12"/>
                <c:pt idx="0">
                  <c:v>1290</c:v>
                </c:pt>
                <c:pt idx="1">
                  <c:v>2350</c:v>
                </c:pt>
                <c:pt idx="2">
                  <c:v>3780</c:v>
                </c:pt>
                <c:pt idx="3">
                  <c:v>5750</c:v>
                </c:pt>
                <c:pt idx="4">
                  <c:v>7640</c:v>
                </c:pt>
                <c:pt idx="5">
                  <c:v>9410</c:v>
                </c:pt>
                <c:pt idx="6">
                  <c:v>10670</c:v>
                </c:pt>
                <c:pt idx="7">
                  <c:v>11915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F1E-440F-B148-2C417F602D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270023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(t-CO</a:t>
                </a:r>
                <a:r>
                  <a:rPr lang="en-US" altLang="ja-JP" baseline="-25000"/>
                  <a:t>2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1.799491818841794E-2"/>
              <c:y val="8.6716243802857973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7002376"/>
        <c:crosses val="autoZero"/>
        <c:crossBetween val="between"/>
        <c:majorUnit val="1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250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(t-CO</a:t>
                </a:r>
                <a:r>
                  <a:rPr lang="en-US" altLang="ja-JP" baseline="-25000"/>
                  <a:t>2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0.84832914502708445"/>
              <c:y val="9.0716438222999907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  <c:majorUnit val="5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1113981672613"/>
          <c:y val="0.20148196753183628"/>
          <c:w val="0.78307080613117486"/>
          <c:h val="0.6865198794595119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'11月'!$BF$20</c:f>
              <c:strCache>
                <c:ptCount val="1"/>
                <c:pt idx="0">
                  <c:v>N-1年度単月実績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'11月'!$BG$19:$BR$19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'11月'!$BG$20:$BR$20</c:f>
              <c:numCache>
                <c:formatCode>#,##0.0;[Red]\-#,##0.0</c:formatCode>
                <c:ptCount val="12"/>
                <c:pt idx="0">
                  <c:v>400</c:v>
                </c:pt>
                <c:pt idx="1">
                  <c:v>300</c:v>
                </c:pt>
                <c:pt idx="2">
                  <c:v>350</c:v>
                </c:pt>
                <c:pt idx="3">
                  <c:v>500</c:v>
                </c:pt>
                <c:pt idx="4">
                  <c:v>500</c:v>
                </c:pt>
                <c:pt idx="5">
                  <c:v>450</c:v>
                </c:pt>
                <c:pt idx="6">
                  <c:v>350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450</c:v>
                </c:pt>
                <c:pt idx="11">
                  <c:v>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D7-48C3-8A88-579CCF5A6B19}"/>
            </c:ext>
          </c:extLst>
        </c:ser>
        <c:ser>
          <c:idx val="0"/>
          <c:order val="1"/>
          <c:tx>
            <c:strRef>
              <c:f>'11月'!$BF$21</c:f>
              <c:strCache>
                <c:ptCount val="1"/>
                <c:pt idx="0">
                  <c:v>N年度単月目標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'11月'!$BG$19:$BR$19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'11月'!$BG$21:$BR$21</c:f>
              <c:numCache>
                <c:formatCode>#,##0.0;[Red]\-#,##0.0</c:formatCode>
                <c:ptCount val="12"/>
                <c:pt idx="0">
                  <c:v>388</c:v>
                </c:pt>
                <c:pt idx="1">
                  <c:v>291</c:v>
                </c:pt>
                <c:pt idx="2">
                  <c:v>339.5</c:v>
                </c:pt>
                <c:pt idx="3">
                  <c:v>485</c:v>
                </c:pt>
                <c:pt idx="4">
                  <c:v>485</c:v>
                </c:pt>
                <c:pt idx="5">
                  <c:v>436.5</c:v>
                </c:pt>
                <c:pt idx="6">
                  <c:v>339.5</c:v>
                </c:pt>
                <c:pt idx="7">
                  <c:v>339.5</c:v>
                </c:pt>
                <c:pt idx="8">
                  <c:v>388</c:v>
                </c:pt>
                <c:pt idx="9">
                  <c:v>436.5</c:v>
                </c:pt>
                <c:pt idx="10">
                  <c:v>436.5</c:v>
                </c:pt>
                <c:pt idx="11">
                  <c:v>388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D7-48C3-8A88-579CCF5A6B19}"/>
            </c:ext>
          </c:extLst>
        </c:ser>
        <c:ser>
          <c:idx val="5"/>
          <c:order val="2"/>
          <c:tx>
            <c:strRef>
              <c:f>'11月'!$BF$22</c:f>
              <c:strCache>
                <c:ptCount val="1"/>
                <c:pt idx="0">
                  <c:v>N年度単月実績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'11月'!$BG$19:$BR$19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'11月'!$BG$22:$BR$22</c:f>
              <c:numCache>
                <c:formatCode>#,##0.0;[Red]\-#,##0.0</c:formatCode>
                <c:ptCount val="12"/>
                <c:pt idx="0">
                  <c:v>350</c:v>
                </c:pt>
                <c:pt idx="1">
                  <c:v>290</c:v>
                </c:pt>
                <c:pt idx="2">
                  <c:v>340</c:v>
                </c:pt>
                <c:pt idx="3">
                  <c:v>500</c:v>
                </c:pt>
                <c:pt idx="4">
                  <c:v>500</c:v>
                </c:pt>
                <c:pt idx="5">
                  <c:v>450</c:v>
                </c:pt>
                <c:pt idx="6">
                  <c:v>320</c:v>
                </c:pt>
                <c:pt idx="7">
                  <c:v>320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D7-48C3-8A88-579CCF5A6B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999424"/>
        <c:axId val="1"/>
      </c:barChart>
      <c:lineChart>
        <c:grouping val="standard"/>
        <c:varyColors val="0"/>
        <c:ser>
          <c:idx val="2"/>
          <c:order val="3"/>
          <c:tx>
            <c:strRef>
              <c:f>'11月'!$BF$23</c:f>
              <c:strCache>
                <c:ptCount val="1"/>
                <c:pt idx="0">
                  <c:v>N-1年度実績累計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'11月'!$BG$19:$BR$19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'11月'!$BG$23:$BR$23</c:f>
              <c:numCache>
                <c:formatCode>#,##0.0;[Red]\-#,##0.0</c:formatCode>
                <c:ptCount val="12"/>
                <c:pt idx="0">
                  <c:v>400</c:v>
                </c:pt>
                <c:pt idx="1">
                  <c:v>700</c:v>
                </c:pt>
                <c:pt idx="2">
                  <c:v>1050</c:v>
                </c:pt>
                <c:pt idx="3">
                  <c:v>1550</c:v>
                </c:pt>
                <c:pt idx="4">
                  <c:v>2050</c:v>
                </c:pt>
                <c:pt idx="5">
                  <c:v>2500</c:v>
                </c:pt>
                <c:pt idx="6">
                  <c:v>2850</c:v>
                </c:pt>
                <c:pt idx="7">
                  <c:v>3200</c:v>
                </c:pt>
                <c:pt idx="8">
                  <c:v>3600</c:v>
                </c:pt>
                <c:pt idx="9">
                  <c:v>4050</c:v>
                </c:pt>
                <c:pt idx="10">
                  <c:v>4500</c:v>
                </c:pt>
                <c:pt idx="11">
                  <c:v>4900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5D7-48C3-8A88-579CCF5A6B19}"/>
            </c:ext>
          </c:extLst>
        </c:ser>
        <c:ser>
          <c:idx val="3"/>
          <c:order val="4"/>
          <c:tx>
            <c:strRef>
              <c:f>'11月'!$BF$24</c:f>
              <c:strCache>
                <c:ptCount val="1"/>
                <c:pt idx="0">
                  <c:v>N年度目標累計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'11月'!$BG$19:$BR$19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'11月'!$BG$24:$BR$24</c:f>
              <c:numCache>
                <c:formatCode>#,##0.0;[Red]\-#,##0.0</c:formatCode>
                <c:ptCount val="12"/>
                <c:pt idx="0">
                  <c:v>388</c:v>
                </c:pt>
                <c:pt idx="1">
                  <c:v>679</c:v>
                </c:pt>
                <c:pt idx="2">
                  <c:v>1018.5</c:v>
                </c:pt>
                <c:pt idx="3">
                  <c:v>1503.5</c:v>
                </c:pt>
                <c:pt idx="4">
                  <c:v>1988.5</c:v>
                </c:pt>
                <c:pt idx="5">
                  <c:v>2425</c:v>
                </c:pt>
                <c:pt idx="6">
                  <c:v>2764.5</c:v>
                </c:pt>
                <c:pt idx="7">
                  <c:v>3104</c:v>
                </c:pt>
                <c:pt idx="8">
                  <c:v>3492</c:v>
                </c:pt>
                <c:pt idx="9">
                  <c:v>3928.5</c:v>
                </c:pt>
                <c:pt idx="10">
                  <c:v>4365</c:v>
                </c:pt>
                <c:pt idx="11">
                  <c:v>4753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5D7-48C3-8A88-579CCF5A6B19}"/>
            </c:ext>
          </c:extLst>
        </c:ser>
        <c:ser>
          <c:idx val="4"/>
          <c:order val="5"/>
          <c:tx>
            <c:strRef>
              <c:f>'11月'!$BF$25</c:f>
              <c:strCache>
                <c:ptCount val="1"/>
                <c:pt idx="0">
                  <c:v>N年度実績累計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'11月'!$BG$19:$BR$19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'11月'!$BG$25:$BR$25</c:f>
              <c:numCache>
                <c:formatCode>#,##0.0;[Red]\-#,##0.0</c:formatCode>
                <c:ptCount val="12"/>
                <c:pt idx="0">
                  <c:v>350</c:v>
                </c:pt>
                <c:pt idx="1">
                  <c:v>640</c:v>
                </c:pt>
                <c:pt idx="2">
                  <c:v>980</c:v>
                </c:pt>
                <c:pt idx="3">
                  <c:v>1480</c:v>
                </c:pt>
                <c:pt idx="4">
                  <c:v>1980</c:v>
                </c:pt>
                <c:pt idx="5">
                  <c:v>2430</c:v>
                </c:pt>
                <c:pt idx="6">
                  <c:v>2750</c:v>
                </c:pt>
                <c:pt idx="7">
                  <c:v>3070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5D7-48C3-8A88-579CCF5A6B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269994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(t-CO</a:t>
                </a:r>
                <a:r>
                  <a:rPr lang="en-US" altLang="ja-JP" baseline="-25000"/>
                  <a:t>2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2.1164184715637337E-2"/>
              <c:y val="8.6371148050938082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6999424"/>
        <c:crosses val="autoZero"/>
        <c:crossBetween val="between"/>
        <c:majorUnit val="2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70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(t-CO</a:t>
                </a:r>
                <a:r>
                  <a:rPr lang="en-US" altLang="ja-JP" baseline="-25000"/>
                  <a:t>2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0.87830907078259779"/>
              <c:y val="8.6371148050938082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  <c:majorUnit val="1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46588868708841"/>
          <c:y val="0.20948703992646081"/>
          <c:w val="0.7857163156113478"/>
          <c:h val="0.6748106486689163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'11月'!$BF$29</c:f>
              <c:strCache>
                <c:ptCount val="1"/>
                <c:pt idx="0">
                  <c:v>N-1年度単月実績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'11月'!$BG$28:$BR$28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'11月'!$BG$29:$BR$29</c:f>
              <c:numCache>
                <c:formatCode>#,##0.0;[Red]\-#,##0.0</c:formatCode>
                <c:ptCount val="12"/>
                <c:pt idx="0">
                  <c:v>300</c:v>
                </c:pt>
                <c:pt idx="1">
                  <c:v>200</c:v>
                </c:pt>
                <c:pt idx="2">
                  <c:v>250</c:v>
                </c:pt>
                <c:pt idx="3">
                  <c:v>400</c:v>
                </c:pt>
                <c:pt idx="4">
                  <c:v>400</c:v>
                </c:pt>
                <c:pt idx="5">
                  <c:v>350</c:v>
                </c:pt>
                <c:pt idx="6">
                  <c:v>250</c:v>
                </c:pt>
                <c:pt idx="7">
                  <c:v>250</c:v>
                </c:pt>
                <c:pt idx="8">
                  <c:v>300</c:v>
                </c:pt>
                <c:pt idx="9">
                  <c:v>350</c:v>
                </c:pt>
                <c:pt idx="10">
                  <c:v>350</c:v>
                </c:pt>
                <c:pt idx="11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8D-46F4-9588-DC1F57BCF0FA}"/>
            </c:ext>
          </c:extLst>
        </c:ser>
        <c:ser>
          <c:idx val="0"/>
          <c:order val="1"/>
          <c:tx>
            <c:strRef>
              <c:f>'11月'!$BF$30</c:f>
              <c:strCache>
                <c:ptCount val="1"/>
                <c:pt idx="0">
                  <c:v>N年度単月目標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'11月'!$BG$28:$BR$28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'11月'!$BG$30:$BR$30</c:f>
              <c:numCache>
                <c:formatCode>#,##0.0;[Red]\-#,##0.0</c:formatCode>
                <c:ptCount val="12"/>
                <c:pt idx="0">
                  <c:v>291</c:v>
                </c:pt>
                <c:pt idx="1">
                  <c:v>414</c:v>
                </c:pt>
                <c:pt idx="2">
                  <c:v>575</c:v>
                </c:pt>
                <c:pt idx="3">
                  <c:v>557</c:v>
                </c:pt>
                <c:pt idx="4">
                  <c:v>437</c:v>
                </c:pt>
                <c:pt idx="5">
                  <c:v>504</c:v>
                </c:pt>
                <c:pt idx="6">
                  <c:v>454</c:v>
                </c:pt>
                <c:pt idx="7">
                  <c:v>489</c:v>
                </c:pt>
                <c:pt idx="8">
                  <c:v>588</c:v>
                </c:pt>
                <c:pt idx="9">
                  <c:v>601</c:v>
                </c:pt>
                <c:pt idx="10">
                  <c:v>644</c:v>
                </c:pt>
                <c:pt idx="11">
                  <c:v>690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8D-46F4-9588-DC1F57BCF0FA}"/>
            </c:ext>
          </c:extLst>
        </c:ser>
        <c:ser>
          <c:idx val="5"/>
          <c:order val="2"/>
          <c:tx>
            <c:strRef>
              <c:f>'11月'!$BF$31</c:f>
              <c:strCache>
                <c:ptCount val="1"/>
                <c:pt idx="0">
                  <c:v>N年度単月実績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'11月'!$BG$28:$BR$28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'11月'!$BG$31:$BR$31</c:f>
              <c:numCache>
                <c:formatCode>#,##0.0;[Red]\-#,##0.0</c:formatCode>
                <c:ptCount val="12"/>
                <c:pt idx="0">
                  <c:v>350</c:v>
                </c:pt>
                <c:pt idx="1">
                  <c:v>420</c:v>
                </c:pt>
                <c:pt idx="2">
                  <c:v>550</c:v>
                </c:pt>
                <c:pt idx="3">
                  <c:v>570</c:v>
                </c:pt>
                <c:pt idx="4">
                  <c:v>450</c:v>
                </c:pt>
                <c:pt idx="5">
                  <c:v>520</c:v>
                </c:pt>
                <c:pt idx="6">
                  <c:v>450</c:v>
                </c:pt>
                <c:pt idx="7">
                  <c:v>470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E8D-46F4-9588-DC1F57BCF0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193696"/>
        <c:axId val="1"/>
      </c:barChart>
      <c:lineChart>
        <c:grouping val="standard"/>
        <c:varyColors val="0"/>
        <c:ser>
          <c:idx val="2"/>
          <c:order val="3"/>
          <c:tx>
            <c:strRef>
              <c:f>'11月'!$BF$32</c:f>
              <c:strCache>
                <c:ptCount val="1"/>
                <c:pt idx="0">
                  <c:v>N-1年度実績累計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'11月'!$BG$28:$BR$28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'11月'!$BG$32:$BR$32</c:f>
              <c:numCache>
                <c:formatCode>#,##0.0;[Red]\-#,##0.0</c:formatCode>
                <c:ptCount val="12"/>
                <c:pt idx="0">
                  <c:v>300</c:v>
                </c:pt>
                <c:pt idx="1">
                  <c:v>500</c:v>
                </c:pt>
                <c:pt idx="2">
                  <c:v>750</c:v>
                </c:pt>
                <c:pt idx="3">
                  <c:v>1150</c:v>
                </c:pt>
                <c:pt idx="4">
                  <c:v>1550</c:v>
                </c:pt>
                <c:pt idx="5">
                  <c:v>1900</c:v>
                </c:pt>
                <c:pt idx="6">
                  <c:v>2150</c:v>
                </c:pt>
                <c:pt idx="7">
                  <c:v>2400</c:v>
                </c:pt>
                <c:pt idx="8">
                  <c:v>2700</c:v>
                </c:pt>
                <c:pt idx="9">
                  <c:v>3050</c:v>
                </c:pt>
                <c:pt idx="10">
                  <c:v>3400</c:v>
                </c:pt>
                <c:pt idx="11">
                  <c:v>3700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E8D-46F4-9588-DC1F57BCF0FA}"/>
            </c:ext>
          </c:extLst>
        </c:ser>
        <c:ser>
          <c:idx val="3"/>
          <c:order val="4"/>
          <c:tx>
            <c:strRef>
              <c:f>'11月'!$BF$33</c:f>
              <c:strCache>
                <c:ptCount val="1"/>
                <c:pt idx="0">
                  <c:v>N年度目標累計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'11月'!$BG$28:$BR$28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'11月'!$BG$33:$BR$33</c:f>
              <c:numCache>
                <c:formatCode>#,##0.0;[Red]\-#,##0.0</c:formatCode>
                <c:ptCount val="12"/>
                <c:pt idx="0">
                  <c:v>291</c:v>
                </c:pt>
                <c:pt idx="1">
                  <c:v>705</c:v>
                </c:pt>
                <c:pt idx="2">
                  <c:v>1280</c:v>
                </c:pt>
                <c:pt idx="3">
                  <c:v>1837</c:v>
                </c:pt>
                <c:pt idx="4">
                  <c:v>2274</c:v>
                </c:pt>
                <c:pt idx="5">
                  <c:v>2778</c:v>
                </c:pt>
                <c:pt idx="6">
                  <c:v>3232</c:v>
                </c:pt>
                <c:pt idx="7">
                  <c:v>3721</c:v>
                </c:pt>
                <c:pt idx="8">
                  <c:v>4309</c:v>
                </c:pt>
                <c:pt idx="9">
                  <c:v>4910</c:v>
                </c:pt>
                <c:pt idx="10">
                  <c:v>5554</c:v>
                </c:pt>
                <c:pt idx="11">
                  <c:v>6244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E8D-46F4-9588-DC1F57BCF0FA}"/>
            </c:ext>
          </c:extLst>
        </c:ser>
        <c:ser>
          <c:idx val="4"/>
          <c:order val="5"/>
          <c:tx>
            <c:strRef>
              <c:f>'11月'!$BF$34</c:f>
              <c:strCache>
                <c:ptCount val="1"/>
                <c:pt idx="0">
                  <c:v>N年度実績累計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'11月'!$BG$28:$BR$28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'11月'!$BG$34:$BR$34</c:f>
              <c:numCache>
                <c:formatCode>#,##0.0;[Red]\-#,##0.0</c:formatCode>
                <c:ptCount val="12"/>
                <c:pt idx="0">
                  <c:v>350</c:v>
                </c:pt>
                <c:pt idx="1">
                  <c:v>770</c:v>
                </c:pt>
                <c:pt idx="2">
                  <c:v>1320</c:v>
                </c:pt>
                <c:pt idx="3">
                  <c:v>1890</c:v>
                </c:pt>
                <c:pt idx="4">
                  <c:v>2340</c:v>
                </c:pt>
                <c:pt idx="5">
                  <c:v>2860</c:v>
                </c:pt>
                <c:pt idx="6">
                  <c:v>3310</c:v>
                </c:pt>
                <c:pt idx="7">
                  <c:v>3780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E8D-46F4-9588-DC1F57BCF0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271936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(t-CO</a:t>
                </a:r>
                <a:r>
                  <a:rPr lang="en-US" altLang="ja-JP" baseline="-25000"/>
                  <a:t>2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1.5873015873015872E-2"/>
              <c:y val="8.562768363631966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7193696"/>
        <c:crosses val="autoZero"/>
        <c:crossBetween val="between"/>
        <c:majorUnit val="2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70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(t-CO</a:t>
                </a:r>
                <a:r>
                  <a:rPr lang="en-US" altLang="ja-JP" baseline="-25000"/>
                  <a:t>2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0.87566359760585488"/>
              <c:y val="9.3784728521838001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  <c:majorUnit val="1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52936024656975"/>
          <c:y val="0.12638280404522892"/>
          <c:w val="0.79894386301221221"/>
          <c:h val="0.7409182619945018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'11月'!$BF$47</c:f>
              <c:strCache>
                <c:ptCount val="1"/>
                <c:pt idx="0">
                  <c:v>N-1年度単月実績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'11月'!$BG$46:$BR$46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'11月'!$BG$47:$BR$47</c:f>
              <c:numCache>
                <c:formatCode>#,##0.0;[Red]\-#,##0.0</c:formatCode>
                <c:ptCount val="12"/>
                <c:pt idx="0">
                  <c:v>200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300</c:v>
                </c:pt>
                <c:pt idx="5">
                  <c:v>250</c:v>
                </c:pt>
                <c:pt idx="6">
                  <c:v>150</c:v>
                </c:pt>
                <c:pt idx="7">
                  <c:v>150</c:v>
                </c:pt>
                <c:pt idx="8">
                  <c:v>200</c:v>
                </c:pt>
                <c:pt idx="9">
                  <c:v>250</c:v>
                </c:pt>
                <c:pt idx="10">
                  <c:v>250</c:v>
                </c:pt>
                <c:pt idx="11">
                  <c:v>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C3-4E04-8A48-A02D1253BF4A}"/>
            </c:ext>
          </c:extLst>
        </c:ser>
        <c:ser>
          <c:idx val="0"/>
          <c:order val="1"/>
          <c:tx>
            <c:strRef>
              <c:f>'11月'!$BF$48</c:f>
              <c:strCache>
                <c:ptCount val="1"/>
                <c:pt idx="0">
                  <c:v>N年度単月目標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'11月'!$BG$46:$BR$46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'11月'!$BG$48:$BR$48</c:f>
              <c:numCache>
                <c:formatCode>#,##0.0;[Red]\-#,##0.0</c:formatCode>
                <c:ptCount val="12"/>
                <c:pt idx="0">
                  <c:v>194</c:v>
                </c:pt>
                <c:pt idx="1">
                  <c:v>97</c:v>
                </c:pt>
                <c:pt idx="2">
                  <c:v>194</c:v>
                </c:pt>
                <c:pt idx="3">
                  <c:v>291</c:v>
                </c:pt>
                <c:pt idx="4">
                  <c:v>291</c:v>
                </c:pt>
                <c:pt idx="5">
                  <c:v>242.5</c:v>
                </c:pt>
                <c:pt idx="6">
                  <c:v>145.5</c:v>
                </c:pt>
                <c:pt idx="7">
                  <c:v>145.5</c:v>
                </c:pt>
                <c:pt idx="8">
                  <c:v>194</c:v>
                </c:pt>
                <c:pt idx="9">
                  <c:v>242.5</c:v>
                </c:pt>
                <c:pt idx="10">
                  <c:v>242.5</c:v>
                </c:pt>
                <c:pt idx="11">
                  <c:v>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C3-4E04-8A48-A02D1253BF4A}"/>
            </c:ext>
          </c:extLst>
        </c:ser>
        <c:ser>
          <c:idx val="5"/>
          <c:order val="2"/>
          <c:tx>
            <c:strRef>
              <c:f>'11月'!$BF$49</c:f>
              <c:strCache>
                <c:ptCount val="1"/>
                <c:pt idx="0">
                  <c:v>N年度単月実績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'11月'!$BG$46:$BR$46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'11月'!$BG$49:$BR$49</c:f>
              <c:numCache>
                <c:formatCode>#,##0.0;[Red]\-#,##0.0</c:formatCode>
                <c:ptCount val="12"/>
                <c:pt idx="0">
                  <c:v>190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320</c:v>
                </c:pt>
                <c:pt idx="5">
                  <c:v>270</c:v>
                </c:pt>
                <c:pt idx="6">
                  <c:v>150</c:v>
                </c:pt>
                <c:pt idx="7">
                  <c:v>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C3-4E04-8A48-A02D1253BF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195336"/>
        <c:axId val="1"/>
      </c:barChart>
      <c:lineChart>
        <c:grouping val="standard"/>
        <c:varyColors val="0"/>
        <c:ser>
          <c:idx val="2"/>
          <c:order val="3"/>
          <c:tx>
            <c:strRef>
              <c:f>'11月'!$BF$50</c:f>
              <c:strCache>
                <c:ptCount val="1"/>
                <c:pt idx="0">
                  <c:v>N-1年度実績累計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'11月'!$BG$46:$BR$46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'11月'!$BG$50:$BR$50</c:f>
              <c:numCache>
                <c:formatCode>#,##0.0;[Red]\-#,##0.0</c:formatCode>
                <c:ptCount val="12"/>
                <c:pt idx="0">
                  <c:v>200</c:v>
                </c:pt>
                <c:pt idx="1">
                  <c:v>300</c:v>
                </c:pt>
                <c:pt idx="2">
                  <c:v>500</c:v>
                </c:pt>
                <c:pt idx="3">
                  <c:v>800</c:v>
                </c:pt>
                <c:pt idx="4">
                  <c:v>1100</c:v>
                </c:pt>
                <c:pt idx="5">
                  <c:v>1350</c:v>
                </c:pt>
                <c:pt idx="6">
                  <c:v>1500</c:v>
                </c:pt>
                <c:pt idx="7">
                  <c:v>1650</c:v>
                </c:pt>
                <c:pt idx="8">
                  <c:v>1850</c:v>
                </c:pt>
                <c:pt idx="9">
                  <c:v>2100</c:v>
                </c:pt>
                <c:pt idx="10">
                  <c:v>2350</c:v>
                </c:pt>
                <c:pt idx="11">
                  <c:v>2550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6C3-4E04-8A48-A02D1253BF4A}"/>
            </c:ext>
          </c:extLst>
        </c:ser>
        <c:ser>
          <c:idx val="3"/>
          <c:order val="4"/>
          <c:tx>
            <c:strRef>
              <c:f>'11月'!$BF$51</c:f>
              <c:strCache>
                <c:ptCount val="1"/>
                <c:pt idx="0">
                  <c:v>N年度目標累計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'11月'!$BG$46:$BR$46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'11月'!$BG$51:$BR$51</c:f>
              <c:numCache>
                <c:formatCode>#,##0.0;[Red]\-#,##0.0</c:formatCode>
                <c:ptCount val="12"/>
                <c:pt idx="0">
                  <c:v>194</c:v>
                </c:pt>
                <c:pt idx="1">
                  <c:v>291</c:v>
                </c:pt>
                <c:pt idx="2">
                  <c:v>485</c:v>
                </c:pt>
                <c:pt idx="3">
                  <c:v>776</c:v>
                </c:pt>
                <c:pt idx="4">
                  <c:v>1067</c:v>
                </c:pt>
                <c:pt idx="5">
                  <c:v>1309.5</c:v>
                </c:pt>
                <c:pt idx="6">
                  <c:v>1455</c:v>
                </c:pt>
                <c:pt idx="7">
                  <c:v>1600.5</c:v>
                </c:pt>
                <c:pt idx="8">
                  <c:v>1794.5</c:v>
                </c:pt>
                <c:pt idx="9">
                  <c:v>2037</c:v>
                </c:pt>
                <c:pt idx="10">
                  <c:v>2279.5</c:v>
                </c:pt>
                <c:pt idx="11">
                  <c:v>2473.5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6C3-4E04-8A48-A02D1253BF4A}"/>
            </c:ext>
          </c:extLst>
        </c:ser>
        <c:ser>
          <c:idx val="4"/>
          <c:order val="5"/>
          <c:tx>
            <c:strRef>
              <c:f>'11月'!$BF$52</c:f>
              <c:strCache>
                <c:ptCount val="1"/>
                <c:pt idx="0">
                  <c:v>N年度実績累計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'11月'!$BG$46:$BR$46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'11月'!$BG$52:$BR$52</c:f>
              <c:numCache>
                <c:formatCode>#,##0.0;[Red]\-#,##0.0</c:formatCode>
                <c:ptCount val="12"/>
                <c:pt idx="0">
                  <c:v>190</c:v>
                </c:pt>
                <c:pt idx="1">
                  <c:v>290</c:v>
                </c:pt>
                <c:pt idx="2">
                  <c:v>490</c:v>
                </c:pt>
                <c:pt idx="3">
                  <c:v>790</c:v>
                </c:pt>
                <c:pt idx="4">
                  <c:v>1110</c:v>
                </c:pt>
                <c:pt idx="5">
                  <c:v>1380</c:v>
                </c:pt>
                <c:pt idx="6">
                  <c:v>1530</c:v>
                </c:pt>
                <c:pt idx="7">
                  <c:v>1670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6C3-4E04-8A48-A02D1253BF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271953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0"/>
        </c:scaling>
        <c:delete val="0"/>
        <c:axPos val="l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7195336"/>
        <c:crosses val="autoZero"/>
        <c:crossBetween val="between"/>
        <c:majorUnit val="2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7000"/>
          <c:min val="0"/>
        </c:scaling>
        <c:delete val="0"/>
        <c:axPos val="r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  <c:majorUnit val="1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19774925013751E-2"/>
          <c:y val="0.13850740355568761"/>
          <c:w val="0.83333548625445975"/>
          <c:h val="0.7566275441984846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'11月'!$BF$56</c:f>
              <c:strCache>
                <c:ptCount val="1"/>
                <c:pt idx="0">
                  <c:v>N-1年度単月実績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'11月'!$BG$55:$BR$55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'11月'!$BG$56:$BR$56</c:f>
              <c:numCache>
                <c:formatCode>#,##0.0;[Red]\-#,##0.0</c:formatCode>
                <c:ptCount val="12"/>
                <c:pt idx="0">
                  <c:v>150</c:v>
                </c:pt>
                <c:pt idx="1">
                  <c:v>100</c:v>
                </c:pt>
                <c:pt idx="2">
                  <c:v>150</c:v>
                </c:pt>
                <c:pt idx="3">
                  <c:v>250</c:v>
                </c:pt>
                <c:pt idx="4">
                  <c:v>250</c:v>
                </c:pt>
                <c:pt idx="5">
                  <c:v>200</c:v>
                </c:pt>
                <c:pt idx="6">
                  <c:v>150</c:v>
                </c:pt>
                <c:pt idx="7">
                  <c:v>150</c:v>
                </c:pt>
                <c:pt idx="8">
                  <c:v>200</c:v>
                </c:pt>
                <c:pt idx="9">
                  <c:v>200</c:v>
                </c:pt>
                <c:pt idx="10">
                  <c:v>200</c:v>
                </c:pt>
                <c:pt idx="11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BC-4AB5-AEBC-CC4ED4E87D01}"/>
            </c:ext>
          </c:extLst>
        </c:ser>
        <c:ser>
          <c:idx val="0"/>
          <c:order val="1"/>
          <c:tx>
            <c:strRef>
              <c:f>'11月'!$BF$57</c:f>
              <c:strCache>
                <c:ptCount val="1"/>
                <c:pt idx="0">
                  <c:v>N年度単月目標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'11月'!$BG$55:$BR$55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'11月'!$BG$57:$BR$57</c:f>
              <c:numCache>
                <c:formatCode>#,##0.0;[Red]\-#,##0.0</c:formatCode>
                <c:ptCount val="12"/>
                <c:pt idx="0">
                  <c:v>145.5</c:v>
                </c:pt>
                <c:pt idx="1">
                  <c:v>97</c:v>
                </c:pt>
                <c:pt idx="2">
                  <c:v>145.5</c:v>
                </c:pt>
                <c:pt idx="3">
                  <c:v>242.5</c:v>
                </c:pt>
                <c:pt idx="4">
                  <c:v>242.5</c:v>
                </c:pt>
                <c:pt idx="5">
                  <c:v>194</c:v>
                </c:pt>
                <c:pt idx="6">
                  <c:v>145.5</c:v>
                </c:pt>
                <c:pt idx="7">
                  <c:v>145.5</c:v>
                </c:pt>
                <c:pt idx="8">
                  <c:v>194</c:v>
                </c:pt>
                <c:pt idx="9">
                  <c:v>194</c:v>
                </c:pt>
                <c:pt idx="10">
                  <c:v>194</c:v>
                </c:pt>
                <c:pt idx="11">
                  <c:v>145.5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BC-4AB5-AEBC-CC4ED4E87D01}"/>
            </c:ext>
          </c:extLst>
        </c:ser>
        <c:ser>
          <c:idx val="5"/>
          <c:order val="2"/>
          <c:tx>
            <c:strRef>
              <c:f>'11月'!$BF$58</c:f>
              <c:strCache>
                <c:ptCount val="1"/>
                <c:pt idx="0">
                  <c:v>N年度単月実績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'11月'!$BG$55:$BR$55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'11月'!$BG$58:$BR$58</c:f>
              <c:numCache>
                <c:formatCode>#,##0.0;[Red]\-#,##0.0</c:formatCode>
                <c:ptCount val="12"/>
                <c:pt idx="0">
                  <c:v>150</c:v>
                </c:pt>
                <c:pt idx="1">
                  <c:v>100</c:v>
                </c:pt>
                <c:pt idx="2">
                  <c:v>150</c:v>
                </c:pt>
                <c:pt idx="3">
                  <c:v>250</c:v>
                </c:pt>
                <c:pt idx="4">
                  <c:v>260</c:v>
                </c:pt>
                <c:pt idx="5">
                  <c:v>210</c:v>
                </c:pt>
                <c:pt idx="6">
                  <c:v>140</c:v>
                </c:pt>
                <c:pt idx="7">
                  <c:v>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EBC-4AB5-AEBC-CC4ED4E87D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390784"/>
        <c:axId val="1"/>
      </c:barChart>
      <c:lineChart>
        <c:grouping val="standard"/>
        <c:varyColors val="0"/>
        <c:ser>
          <c:idx val="2"/>
          <c:order val="3"/>
          <c:tx>
            <c:strRef>
              <c:f>'11月'!$BF$59</c:f>
              <c:strCache>
                <c:ptCount val="1"/>
                <c:pt idx="0">
                  <c:v>N-1年度実績累計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'11月'!$BG$55:$BR$55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'11月'!$BG$59:$BR$59</c:f>
              <c:numCache>
                <c:formatCode>#,##0.0;[Red]\-#,##0.0</c:formatCode>
                <c:ptCount val="12"/>
                <c:pt idx="0">
                  <c:v>150</c:v>
                </c:pt>
                <c:pt idx="1">
                  <c:v>250</c:v>
                </c:pt>
                <c:pt idx="2">
                  <c:v>400</c:v>
                </c:pt>
                <c:pt idx="3">
                  <c:v>650</c:v>
                </c:pt>
                <c:pt idx="4">
                  <c:v>900</c:v>
                </c:pt>
                <c:pt idx="5">
                  <c:v>1100</c:v>
                </c:pt>
                <c:pt idx="6">
                  <c:v>1250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2150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EBC-4AB5-AEBC-CC4ED4E87D01}"/>
            </c:ext>
          </c:extLst>
        </c:ser>
        <c:ser>
          <c:idx val="3"/>
          <c:order val="4"/>
          <c:tx>
            <c:strRef>
              <c:f>'11月'!$BF$60</c:f>
              <c:strCache>
                <c:ptCount val="1"/>
                <c:pt idx="0">
                  <c:v>N年度目標累計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'11月'!$BG$55:$BR$55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'11月'!$BG$60:$BR$60</c:f>
              <c:numCache>
                <c:formatCode>#,##0.0;[Red]\-#,##0.0</c:formatCode>
                <c:ptCount val="12"/>
                <c:pt idx="0">
                  <c:v>145.5</c:v>
                </c:pt>
                <c:pt idx="1">
                  <c:v>242.5</c:v>
                </c:pt>
                <c:pt idx="2">
                  <c:v>388</c:v>
                </c:pt>
                <c:pt idx="3">
                  <c:v>630.5</c:v>
                </c:pt>
                <c:pt idx="4">
                  <c:v>873</c:v>
                </c:pt>
                <c:pt idx="5">
                  <c:v>1067</c:v>
                </c:pt>
                <c:pt idx="6">
                  <c:v>1212.5</c:v>
                </c:pt>
                <c:pt idx="7">
                  <c:v>1358</c:v>
                </c:pt>
                <c:pt idx="8">
                  <c:v>1552</c:v>
                </c:pt>
                <c:pt idx="9">
                  <c:v>1746</c:v>
                </c:pt>
                <c:pt idx="10">
                  <c:v>1940</c:v>
                </c:pt>
                <c:pt idx="11">
                  <c:v>2085.5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EBC-4AB5-AEBC-CC4ED4E87D01}"/>
            </c:ext>
          </c:extLst>
        </c:ser>
        <c:ser>
          <c:idx val="4"/>
          <c:order val="5"/>
          <c:tx>
            <c:strRef>
              <c:f>'11月'!$BF$61</c:f>
              <c:strCache>
                <c:ptCount val="1"/>
                <c:pt idx="0">
                  <c:v>N年度実績累計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'11月'!$BG$55:$BR$55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'11月'!$BG$61:$BR$61</c:f>
              <c:numCache>
                <c:formatCode>#,##0.0;[Red]\-#,##0.0</c:formatCode>
                <c:ptCount val="12"/>
                <c:pt idx="0">
                  <c:v>150</c:v>
                </c:pt>
                <c:pt idx="1">
                  <c:v>250</c:v>
                </c:pt>
                <c:pt idx="2">
                  <c:v>400</c:v>
                </c:pt>
                <c:pt idx="3">
                  <c:v>650</c:v>
                </c:pt>
                <c:pt idx="4">
                  <c:v>910</c:v>
                </c:pt>
                <c:pt idx="5">
                  <c:v>1120</c:v>
                </c:pt>
                <c:pt idx="6">
                  <c:v>1260</c:v>
                </c:pt>
                <c:pt idx="7">
                  <c:v>1390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EBC-4AB5-AEBC-CC4ED4E87D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273907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(t-CO</a:t>
                </a:r>
                <a:r>
                  <a:rPr lang="en-US" altLang="ja-JP" baseline="-25000"/>
                  <a:t>2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2.2779299326714596E-2"/>
              <c:y val="9.8232060615064624E-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7390784"/>
        <c:crosses val="autoZero"/>
        <c:crossBetween val="between"/>
        <c:majorUnit val="2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70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(t-CO</a:t>
                </a:r>
                <a:r>
                  <a:rPr lang="en-US" altLang="ja-JP" baseline="-25000"/>
                  <a:t>2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0.88194282779869915"/>
              <c:y val="1.8656465111672359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  <c:majorUnit val="1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19774925013751E-2"/>
          <c:y val="0.14182070150196147"/>
          <c:w val="0.82539895781394113"/>
          <c:h val="0.7443050897112412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'12月'!$BF$38</c:f>
              <c:strCache>
                <c:ptCount val="1"/>
                <c:pt idx="0">
                  <c:v>N-1年度単月実績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'12月'!$BG$37:$BR$37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'12月'!$BG$38:$BR$38</c:f>
              <c:numCache>
                <c:formatCode>#,##0.0;[Red]\-#,##0.0</c:formatCode>
                <c:ptCount val="12"/>
                <c:pt idx="0">
                  <c:v>250</c:v>
                </c:pt>
                <c:pt idx="1">
                  <c:v>150</c:v>
                </c:pt>
                <c:pt idx="2">
                  <c:v>200</c:v>
                </c:pt>
                <c:pt idx="3">
                  <c:v>350</c:v>
                </c:pt>
                <c:pt idx="4">
                  <c:v>350</c:v>
                </c:pt>
                <c:pt idx="5">
                  <c:v>300</c:v>
                </c:pt>
                <c:pt idx="6">
                  <c:v>200</c:v>
                </c:pt>
                <c:pt idx="7">
                  <c:v>200</c:v>
                </c:pt>
                <c:pt idx="8">
                  <c:v>250</c:v>
                </c:pt>
                <c:pt idx="9">
                  <c:v>300</c:v>
                </c:pt>
                <c:pt idx="10">
                  <c:v>300</c:v>
                </c:pt>
                <c:pt idx="11">
                  <c:v>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F4-452C-803D-20945F42EAF6}"/>
            </c:ext>
          </c:extLst>
        </c:ser>
        <c:ser>
          <c:idx val="0"/>
          <c:order val="1"/>
          <c:tx>
            <c:strRef>
              <c:f>'12月'!$BF$39</c:f>
              <c:strCache>
                <c:ptCount val="1"/>
                <c:pt idx="0">
                  <c:v>N年度単月目標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'12月'!$BG$37:$BR$37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'12月'!$BG$39:$BR$39</c:f>
              <c:numCache>
                <c:formatCode>#,##0.0;[Red]\-#,##0.0</c:formatCode>
                <c:ptCount val="12"/>
                <c:pt idx="0">
                  <c:v>242.5</c:v>
                </c:pt>
                <c:pt idx="1">
                  <c:v>145.5</c:v>
                </c:pt>
                <c:pt idx="2">
                  <c:v>194</c:v>
                </c:pt>
                <c:pt idx="3">
                  <c:v>339.5</c:v>
                </c:pt>
                <c:pt idx="4">
                  <c:v>339.5</c:v>
                </c:pt>
                <c:pt idx="5">
                  <c:v>291</c:v>
                </c:pt>
                <c:pt idx="6">
                  <c:v>194</c:v>
                </c:pt>
                <c:pt idx="7">
                  <c:v>194</c:v>
                </c:pt>
                <c:pt idx="8">
                  <c:v>242.5</c:v>
                </c:pt>
                <c:pt idx="9">
                  <c:v>291</c:v>
                </c:pt>
                <c:pt idx="10">
                  <c:v>291</c:v>
                </c:pt>
                <c:pt idx="11">
                  <c:v>242.5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F4-452C-803D-20945F42EAF6}"/>
            </c:ext>
          </c:extLst>
        </c:ser>
        <c:ser>
          <c:idx val="5"/>
          <c:order val="2"/>
          <c:tx>
            <c:strRef>
              <c:f>'12月'!$BF$40</c:f>
              <c:strCache>
                <c:ptCount val="1"/>
                <c:pt idx="0">
                  <c:v>N年度単月実績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'12月'!$BG$37:$BR$37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'12月'!$BG$40:$BR$40</c:f>
              <c:numCache>
                <c:formatCode>#,##0.0;[Red]\-#,##0.0</c:formatCode>
                <c:ptCount val="12"/>
                <c:pt idx="0">
                  <c:v>250</c:v>
                </c:pt>
                <c:pt idx="1">
                  <c:v>150</c:v>
                </c:pt>
                <c:pt idx="2">
                  <c:v>190</c:v>
                </c:pt>
                <c:pt idx="3">
                  <c:v>350</c:v>
                </c:pt>
                <c:pt idx="4">
                  <c:v>360</c:v>
                </c:pt>
                <c:pt idx="5">
                  <c:v>320</c:v>
                </c:pt>
                <c:pt idx="6">
                  <c:v>200</c:v>
                </c:pt>
                <c:pt idx="7">
                  <c:v>185</c:v>
                </c:pt>
                <c:pt idx="8">
                  <c:v>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1F4-452C-803D-20945F42EA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393408"/>
        <c:axId val="1"/>
      </c:barChart>
      <c:lineChart>
        <c:grouping val="standard"/>
        <c:varyColors val="0"/>
        <c:ser>
          <c:idx val="2"/>
          <c:order val="3"/>
          <c:tx>
            <c:strRef>
              <c:f>'12月'!$BF$41</c:f>
              <c:strCache>
                <c:ptCount val="1"/>
                <c:pt idx="0">
                  <c:v>N-1年度実績累計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'12月'!$BG$37:$BR$37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'12月'!$BG$41:$BR$41</c:f>
              <c:numCache>
                <c:formatCode>#,##0.0;[Red]\-#,##0.0</c:formatCode>
                <c:ptCount val="12"/>
                <c:pt idx="0">
                  <c:v>250</c:v>
                </c:pt>
                <c:pt idx="1">
                  <c:v>400</c:v>
                </c:pt>
                <c:pt idx="2">
                  <c:v>600</c:v>
                </c:pt>
                <c:pt idx="3">
                  <c:v>950</c:v>
                </c:pt>
                <c:pt idx="4">
                  <c:v>1300</c:v>
                </c:pt>
                <c:pt idx="5">
                  <c:v>1600</c:v>
                </c:pt>
                <c:pt idx="6">
                  <c:v>1800</c:v>
                </c:pt>
                <c:pt idx="7">
                  <c:v>2000</c:v>
                </c:pt>
                <c:pt idx="8">
                  <c:v>2250</c:v>
                </c:pt>
                <c:pt idx="9">
                  <c:v>2550</c:v>
                </c:pt>
                <c:pt idx="10">
                  <c:v>2850</c:v>
                </c:pt>
                <c:pt idx="11">
                  <c:v>3100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1F4-452C-803D-20945F42EAF6}"/>
            </c:ext>
          </c:extLst>
        </c:ser>
        <c:ser>
          <c:idx val="3"/>
          <c:order val="4"/>
          <c:tx>
            <c:strRef>
              <c:f>'12月'!$BF$42</c:f>
              <c:strCache>
                <c:ptCount val="1"/>
                <c:pt idx="0">
                  <c:v>N年度目標累計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'12月'!$BG$37:$BR$37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'12月'!$BG$42:$BR$42</c:f>
              <c:numCache>
                <c:formatCode>#,##0.0;[Red]\-#,##0.0</c:formatCode>
                <c:ptCount val="12"/>
                <c:pt idx="0">
                  <c:v>242.5</c:v>
                </c:pt>
                <c:pt idx="1">
                  <c:v>388</c:v>
                </c:pt>
                <c:pt idx="2">
                  <c:v>582</c:v>
                </c:pt>
                <c:pt idx="3">
                  <c:v>921.5</c:v>
                </c:pt>
                <c:pt idx="4">
                  <c:v>1261</c:v>
                </c:pt>
                <c:pt idx="5">
                  <c:v>1552</c:v>
                </c:pt>
                <c:pt idx="6">
                  <c:v>1746</c:v>
                </c:pt>
                <c:pt idx="7">
                  <c:v>1940</c:v>
                </c:pt>
                <c:pt idx="8">
                  <c:v>2182.5</c:v>
                </c:pt>
                <c:pt idx="9">
                  <c:v>2473.5</c:v>
                </c:pt>
                <c:pt idx="10">
                  <c:v>2764.5</c:v>
                </c:pt>
                <c:pt idx="11">
                  <c:v>3007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1F4-452C-803D-20945F42EAF6}"/>
            </c:ext>
          </c:extLst>
        </c:ser>
        <c:ser>
          <c:idx val="4"/>
          <c:order val="5"/>
          <c:tx>
            <c:strRef>
              <c:f>'12月'!$BF$43</c:f>
              <c:strCache>
                <c:ptCount val="1"/>
                <c:pt idx="0">
                  <c:v>N年度実績累計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'12月'!$BG$37:$BR$37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'12月'!$BG$43:$BR$43</c:f>
              <c:numCache>
                <c:formatCode>#,##0.0;[Red]\-#,##0.0</c:formatCode>
                <c:ptCount val="12"/>
                <c:pt idx="0">
                  <c:v>250</c:v>
                </c:pt>
                <c:pt idx="1">
                  <c:v>400</c:v>
                </c:pt>
                <c:pt idx="2">
                  <c:v>590</c:v>
                </c:pt>
                <c:pt idx="3">
                  <c:v>940</c:v>
                </c:pt>
                <c:pt idx="4">
                  <c:v>1300</c:v>
                </c:pt>
                <c:pt idx="5">
                  <c:v>1620</c:v>
                </c:pt>
                <c:pt idx="6">
                  <c:v>1820</c:v>
                </c:pt>
                <c:pt idx="7">
                  <c:v>2005</c:v>
                </c:pt>
                <c:pt idx="8">
                  <c:v>2255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1F4-452C-803D-20945F42EA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273934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(t-CO</a:t>
                </a:r>
                <a:r>
                  <a:rPr lang="en-US" altLang="ja-JP" baseline="-25000"/>
                  <a:t>2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1.8518486819582337E-2"/>
              <c:y val="2.4148981377327832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7393408"/>
        <c:crosses val="autoZero"/>
        <c:crossBetween val="between"/>
        <c:majorUnit val="2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70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(t-CO</a:t>
                </a:r>
                <a:r>
                  <a:rPr lang="en-US" altLang="ja-JP" baseline="-25000"/>
                  <a:t>2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0.88464994864772339"/>
              <c:y val="2.4694913135858018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  <c:majorUnit val="1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52936024656975"/>
          <c:y val="0.12638280404522892"/>
          <c:w val="0.79894386301221221"/>
          <c:h val="0.7409182619945018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'4月'!$BF$47</c:f>
              <c:strCache>
                <c:ptCount val="1"/>
                <c:pt idx="0">
                  <c:v>N-1年度単月実績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'4月'!$BG$46:$BR$46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'4月'!$BG$47:$BR$47</c:f>
              <c:numCache>
                <c:formatCode>#,##0.0;[Red]\-#,##0.0</c:formatCode>
                <c:ptCount val="12"/>
                <c:pt idx="0">
                  <c:v>200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300</c:v>
                </c:pt>
                <c:pt idx="5">
                  <c:v>250</c:v>
                </c:pt>
                <c:pt idx="6">
                  <c:v>150</c:v>
                </c:pt>
                <c:pt idx="7">
                  <c:v>150</c:v>
                </c:pt>
                <c:pt idx="8">
                  <c:v>200</c:v>
                </c:pt>
                <c:pt idx="9">
                  <c:v>250</c:v>
                </c:pt>
                <c:pt idx="10">
                  <c:v>250</c:v>
                </c:pt>
                <c:pt idx="11">
                  <c:v>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7E-402D-8F43-F93764659E04}"/>
            </c:ext>
          </c:extLst>
        </c:ser>
        <c:ser>
          <c:idx val="0"/>
          <c:order val="1"/>
          <c:tx>
            <c:strRef>
              <c:f>'4月'!$BF$48</c:f>
              <c:strCache>
                <c:ptCount val="1"/>
                <c:pt idx="0">
                  <c:v>N年度単月目標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'4月'!$BG$46:$BR$46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'4月'!$BG$48:$BR$48</c:f>
              <c:numCache>
                <c:formatCode>#,##0.0;[Red]\-#,##0.0</c:formatCode>
                <c:ptCount val="12"/>
                <c:pt idx="0">
                  <c:v>194</c:v>
                </c:pt>
                <c:pt idx="1">
                  <c:v>97</c:v>
                </c:pt>
                <c:pt idx="2">
                  <c:v>194</c:v>
                </c:pt>
                <c:pt idx="3">
                  <c:v>291</c:v>
                </c:pt>
                <c:pt idx="4">
                  <c:v>291</c:v>
                </c:pt>
                <c:pt idx="5">
                  <c:v>242.5</c:v>
                </c:pt>
                <c:pt idx="6">
                  <c:v>145.5</c:v>
                </c:pt>
                <c:pt idx="7">
                  <c:v>145.5</c:v>
                </c:pt>
                <c:pt idx="8">
                  <c:v>194</c:v>
                </c:pt>
                <c:pt idx="9">
                  <c:v>242.5</c:v>
                </c:pt>
                <c:pt idx="10">
                  <c:v>242.5</c:v>
                </c:pt>
                <c:pt idx="11">
                  <c:v>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7E-402D-8F43-F93764659E04}"/>
            </c:ext>
          </c:extLst>
        </c:ser>
        <c:ser>
          <c:idx val="5"/>
          <c:order val="2"/>
          <c:tx>
            <c:strRef>
              <c:f>'4月'!$BF$49</c:f>
              <c:strCache>
                <c:ptCount val="1"/>
                <c:pt idx="0">
                  <c:v>N年度単月実績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'4月'!$BG$46:$BR$46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'4月'!$BG$49:$BR$49</c:f>
              <c:numCache>
                <c:formatCode>#,##0.0;[Red]\-#,##0.0</c:formatCode>
                <c:ptCount val="12"/>
                <c:pt idx="0">
                  <c:v>190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F7E-402D-8F43-F93764659E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4587040"/>
        <c:axId val="1"/>
      </c:barChart>
      <c:lineChart>
        <c:grouping val="standard"/>
        <c:varyColors val="0"/>
        <c:ser>
          <c:idx val="2"/>
          <c:order val="3"/>
          <c:tx>
            <c:strRef>
              <c:f>'4月'!$BF$50</c:f>
              <c:strCache>
                <c:ptCount val="1"/>
                <c:pt idx="0">
                  <c:v>N-1年度実績累計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'4月'!$BG$46:$BR$46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'4月'!$BG$50:$BR$50</c:f>
              <c:numCache>
                <c:formatCode>#,##0.0;[Red]\-#,##0.0</c:formatCode>
                <c:ptCount val="12"/>
                <c:pt idx="0">
                  <c:v>200</c:v>
                </c:pt>
                <c:pt idx="1">
                  <c:v>300</c:v>
                </c:pt>
                <c:pt idx="2">
                  <c:v>500</c:v>
                </c:pt>
                <c:pt idx="3">
                  <c:v>800</c:v>
                </c:pt>
                <c:pt idx="4">
                  <c:v>1100</c:v>
                </c:pt>
                <c:pt idx="5">
                  <c:v>1350</c:v>
                </c:pt>
                <c:pt idx="6">
                  <c:v>1500</c:v>
                </c:pt>
                <c:pt idx="7">
                  <c:v>1650</c:v>
                </c:pt>
                <c:pt idx="8">
                  <c:v>1850</c:v>
                </c:pt>
                <c:pt idx="9">
                  <c:v>2100</c:v>
                </c:pt>
                <c:pt idx="10">
                  <c:v>2350</c:v>
                </c:pt>
                <c:pt idx="11">
                  <c:v>2550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F7E-402D-8F43-F93764659E04}"/>
            </c:ext>
          </c:extLst>
        </c:ser>
        <c:ser>
          <c:idx val="3"/>
          <c:order val="4"/>
          <c:tx>
            <c:strRef>
              <c:f>'4月'!$BF$51</c:f>
              <c:strCache>
                <c:ptCount val="1"/>
                <c:pt idx="0">
                  <c:v>N年度目標累計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'4月'!$BG$46:$BR$46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'4月'!$BG$51:$BR$51</c:f>
              <c:numCache>
                <c:formatCode>#,##0.0;[Red]\-#,##0.0</c:formatCode>
                <c:ptCount val="12"/>
                <c:pt idx="0">
                  <c:v>194</c:v>
                </c:pt>
                <c:pt idx="1">
                  <c:v>291</c:v>
                </c:pt>
                <c:pt idx="2">
                  <c:v>485</c:v>
                </c:pt>
                <c:pt idx="3">
                  <c:v>776</c:v>
                </c:pt>
                <c:pt idx="4">
                  <c:v>1067</c:v>
                </c:pt>
                <c:pt idx="5">
                  <c:v>1309.5</c:v>
                </c:pt>
                <c:pt idx="6">
                  <c:v>1455</c:v>
                </c:pt>
                <c:pt idx="7">
                  <c:v>1600.5</c:v>
                </c:pt>
                <c:pt idx="8">
                  <c:v>1794.5</c:v>
                </c:pt>
                <c:pt idx="9">
                  <c:v>2037</c:v>
                </c:pt>
                <c:pt idx="10">
                  <c:v>2279.5</c:v>
                </c:pt>
                <c:pt idx="11">
                  <c:v>2473.5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F7E-402D-8F43-F93764659E04}"/>
            </c:ext>
          </c:extLst>
        </c:ser>
        <c:ser>
          <c:idx val="4"/>
          <c:order val="5"/>
          <c:tx>
            <c:strRef>
              <c:f>'4月'!$BF$52</c:f>
              <c:strCache>
                <c:ptCount val="1"/>
                <c:pt idx="0">
                  <c:v>N年度実績累計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'4月'!$BG$46:$BR$46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'4月'!$BG$52:$BR$52</c:f>
              <c:numCache>
                <c:formatCode>#,##0.0;[Red]\-#,##0.0</c:formatCode>
                <c:ptCount val="12"/>
                <c:pt idx="0">
                  <c:v>190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F7E-402D-8F43-F93764659E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24587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0"/>
        </c:scaling>
        <c:delete val="0"/>
        <c:axPos val="l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4587040"/>
        <c:crosses val="autoZero"/>
        <c:crossBetween val="between"/>
        <c:majorUnit val="2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7000"/>
          <c:min val="0"/>
        </c:scaling>
        <c:delete val="0"/>
        <c:axPos val="r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  <c:majorUnit val="1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53984575835475"/>
          <c:y val="0.19679060950714491"/>
          <c:w val="0.76863753213367614"/>
          <c:h val="0.6912112374842033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'12月'!$BF$11</c:f>
              <c:strCache>
                <c:ptCount val="1"/>
                <c:pt idx="0">
                  <c:v>N-1年度単月実績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'12月'!$BG$10:$BR$10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'12月'!$BG$11:$BR$11</c:f>
              <c:numCache>
                <c:formatCode>#,##0.0;[Red]\-#,##0.0</c:formatCode>
                <c:ptCount val="12"/>
                <c:pt idx="0">
                  <c:v>1300</c:v>
                </c:pt>
                <c:pt idx="1">
                  <c:v>850</c:v>
                </c:pt>
                <c:pt idx="2">
                  <c:v>1150</c:v>
                </c:pt>
                <c:pt idx="3">
                  <c:v>1800</c:v>
                </c:pt>
                <c:pt idx="4">
                  <c:v>1800</c:v>
                </c:pt>
                <c:pt idx="5">
                  <c:v>1550</c:v>
                </c:pt>
                <c:pt idx="6">
                  <c:v>1100</c:v>
                </c:pt>
                <c:pt idx="7">
                  <c:v>1100</c:v>
                </c:pt>
                <c:pt idx="8">
                  <c:v>1350</c:v>
                </c:pt>
                <c:pt idx="9">
                  <c:v>1550</c:v>
                </c:pt>
                <c:pt idx="10">
                  <c:v>1550</c:v>
                </c:pt>
                <c:pt idx="11">
                  <c:v>1300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42-4BE8-A920-25A15D9CECAA}"/>
            </c:ext>
          </c:extLst>
        </c:ser>
        <c:ser>
          <c:idx val="0"/>
          <c:order val="1"/>
          <c:tx>
            <c:strRef>
              <c:f>'12月'!$BF$12</c:f>
              <c:strCache>
                <c:ptCount val="1"/>
                <c:pt idx="0">
                  <c:v>N年度単月目標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'12月'!$BG$10:$BR$10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'12月'!$BG$12:$BR$12</c:f>
              <c:numCache>
                <c:formatCode>#,##0.0;[Red]\-#,##0.0</c:formatCode>
                <c:ptCount val="12"/>
                <c:pt idx="0">
                  <c:v>1261</c:v>
                </c:pt>
                <c:pt idx="1">
                  <c:v>1044.5</c:v>
                </c:pt>
                <c:pt idx="2">
                  <c:v>1448</c:v>
                </c:pt>
                <c:pt idx="3">
                  <c:v>1915</c:v>
                </c:pt>
                <c:pt idx="4">
                  <c:v>1795</c:v>
                </c:pt>
                <c:pt idx="5">
                  <c:v>1668</c:v>
                </c:pt>
                <c:pt idx="6">
                  <c:v>1278.5</c:v>
                </c:pt>
                <c:pt idx="7">
                  <c:v>1313.5</c:v>
                </c:pt>
                <c:pt idx="8">
                  <c:v>1606.5</c:v>
                </c:pt>
                <c:pt idx="9">
                  <c:v>1765</c:v>
                </c:pt>
                <c:pt idx="10">
                  <c:v>1808</c:v>
                </c:pt>
                <c:pt idx="11">
                  <c:v>1660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42-4BE8-A920-25A15D9CECAA}"/>
            </c:ext>
          </c:extLst>
        </c:ser>
        <c:ser>
          <c:idx val="5"/>
          <c:order val="2"/>
          <c:tx>
            <c:strRef>
              <c:f>'12月'!$BF$13</c:f>
              <c:strCache>
                <c:ptCount val="1"/>
                <c:pt idx="0">
                  <c:v>N年度単月実績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'12月'!$BG$10:$BR$10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'12月'!$BG$13:$BR$13</c:f>
              <c:numCache>
                <c:formatCode>#,##0.0;[Red]\-#,##0.0</c:formatCode>
                <c:ptCount val="12"/>
                <c:pt idx="0">
                  <c:v>1290</c:v>
                </c:pt>
                <c:pt idx="1">
                  <c:v>1060</c:v>
                </c:pt>
                <c:pt idx="2">
                  <c:v>1430</c:v>
                </c:pt>
                <c:pt idx="3">
                  <c:v>1970</c:v>
                </c:pt>
                <c:pt idx="4">
                  <c:v>1890</c:v>
                </c:pt>
                <c:pt idx="5">
                  <c:v>1770</c:v>
                </c:pt>
                <c:pt idx="6">
                  <c:v>1260</c:v>
                </c:pt>
                <c:pt idx="7">
                  <c:v>1245</c:v>
                </c:pt>
                <c:pt idx="8">
                  <c:v>1640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42-4BE8-A920-25A15D9CEC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396688"/>
        <c:axId val="1"/>
      </c:barChart>
      <c:lineChart>
        <c:grouping val="standard"/>
        <c:varyColors val="0"/>
        <c:ser>
          <c:idx val="2"/>
          <c:order val="3"/>
          <c:tx>
            <c:strRef>
              <c:f>'12月'!$BF$14</c:f>
              <c:strCache>
                <c:ptCount val="1"/>
                <c:pt idx="0">
                  <c:v>N-1年度実績累計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'12月'!$BG$10:$BR$10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'12月'!$BG$14:$BR$14</c:f>
              <c:numCache>
                <c:formatCode>#,##0.0;[Red]\-#,##0.0</c:formatCode>
                <c:ptCount val="12"/>
                <c:pt idx="0">
                  <c:v>1300</c:v>
                </c:pt>
                <c:pt idx="1">
                  <c:v>2150</c:v>
                </c:pt>
                <c:pt idx="2">
                  <c:v>3300</c:v>
                </c:pt>
                <c:pt idx="3">
                  <c:v>5100</c:v>
                </c:pt>
                <c:pt idx="4">
                  <c:v>6900</c:v>
                </c:pt>
                <c:pt idx="5">
                  <c:v>8450</c:v>
                </c:pt>
                <c:pt idx="6">
                  <c:v>9550</c:v>
                </c:pt>
                <c:pt idx="7">
                  <c:v>10650</c:v>
                </c:pt>
                <c:pt idx="8">
                  <c:v>12000</c:v>
                </c:pt>
                <c:pt idx="9">
                  <c:v>13550</c:v>
                </c:pt>
                <c:pt idx="10">
                  <c:v>15100</c:v>
                </c:pt>
                <c:pt idx="11">
                  <c:v>16400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E42-4BE8-A920-25A15D9CECAA}"/>
            </c:ext>
          </c:extLst>
        </c:ser>
        <c:ser>
          <c:idx val="3"/>
          <c:order val="4"/>
          <c:tx>
            <c:strRef>
              <c:f>'12月'!$BF$15</c:f>
              <c:strCache>
                <c:ptCount val="1"/>
                <c:pt idx="0">
                  <c:v>N年度目標累計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'12月'!$BG$10:$BR$10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'12月'!$BG$15:$BR$15</c:f>
              <c:numCache>
                <c:formatCode>#,##0.0;[Red]\-#,##0.0</c:formatCode>
                <c:ptCount val="12"/>
                <c:pt idx="0">
                  <c:v>1261</c:v>
                </c:pt>
                <c:pt idx="1">
                  <c:v>2305.5</c:v>
                </c:pt>
                <c:pt idx="2">
                  <c:v>3753.5</c:v>
                </c:pt>
                <c:pt idx="3">
                  <c:v>5668.5</c:v>
                </c:pt>
                <c:pt idx="4">
                  <c:v>7463.5</c:v>
                </c:pt>
                <c:pt idx="5">
                  <c:v>9131.5</c:v>
                </c:pt>
                <c:pt idx="6">
                  <c:v>10410</c:v>
                </c:pt>
                <c:pt idx="7">
                  <c:v>11723.5</c:v>
                </c:pt>
                <c:pt idx="8">
                  <c:v>13330</c:v>
                </c:pt>
                <c:pt idx="9">
                  <c:v>15095</c:v>
                </c:pt>
                <c:pt idx="10">
                  <c:v>16903</c:v>
                </c:pt>
                <c:pt idx="11">
                  <c:v>18563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E42-4BE8-A920-25A15D9CECAA}"/>
            </c:ext>
          </c:extLst>
        </c:ser>
        <c:ser>
          <c:idx val="4"/>
          <c:order val="5"/>
          <c:tx>
            <c:strRef>
              <c:f>'12月'!$BF$16</c:f>
              <c:strCache>
                <c:ptCount val="1"/>
                <c:pt idx="0">
                  <c:v>N年度実績累計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'12月'!$BG$10:$BR$10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'12月'!$BG$16:$BR$16</c:f>
              <c:numCache>
                <c:formatCode>#,##0.0;[Red]\-#,##0.0</c:formatCode>
                <c:ptCount val="12"/>
                <c:pt idx="0">
                  <c:v>1290</c:v>
                </c:pt>
                <c:pt idx="1">
                  <c:v>2350</c:v>
                </c:pt>
                <c:pt idx="2">
                  <c:v>3780</c:v>
                </c:pt>
                <c:pt idx="3">
                  <c:v>5750</c:v>
                </c:pt>
                <c:pt idx="4">
                  <c:v>7640</c:v>
                </c:pt>
                <c:pt idx="5">
                  <c:v>9410</c:v>
                </c:pt>
                <c:pt idx="6">
                  <c:v>10670</c:v>
                </c:pt>
                <c:pt idx="7">
                  <c:v>11915</c:v>
                </c:pt>
                <c:pt idx="8">
                  <c:v>13555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E42-4BE8-A920-25A15D9CEC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273966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(t-CO</a:t>
                </a:r>
                <a:r>
                  <a:rPr lang="en-US" altLang="ja-JP" baseline="-25000"/>
                  <a:t>2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1.799491818841794E-2"/>
              <c:y val="8.6716243802857973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7396688"/>
        <c:crosses val="autoZero"/>
        <c:crossBetween val="between"/>
        <c:majorUnit val="1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250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(t-CO</a:t>
                </a:r>
                <a:r>
                  <a:rPr lang="en-US" altLang="ja-JP" baseline="-25000"/>
                  <a:t>2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0.84832914502708445"/>
              <c:y val="9.0716438222999907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  <c:majorUnit val="5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1113981672613"/>
          <c:y val="0.20148196753183628"/>
          <c:w val="0.78307080613117486"/>
          <c:h val="0.6865198794595119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'12月'!$BF$20</c:f>
              <c:strCache>
                <c:ptCount val="1"/>
                <c:pt idx="0">
                  <c:v>N-1年度単月実績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'12月'!$BG$19:$BR$19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'12月'!$BG$20:$BR$20</c:f>
              <c:numCache>
                <c:formatCode>#,##0.0;[Red]\-#,##0.0</c:formatCode>
                <c:ptCount val="12"/>
                <c:pt idx="0">
                  <c:v>400</c:v>
                </c:pt>
                <c:pt idx="1">
                  <c:v>300</c:v>
                </c:pt>
                <c:pt idx="2">
                  <c:v>350</c:v>
                </c:pt>
                <c:pt idx="3">
                  <c:v>500</c:v>
                </c:pt>
                <c:pt idx="4">
                  <c:v>500</c:v>
                </c:pt>
                <c:pt idx="5">
                  <c:v>450</c:v>
                </c:pt>
                <c:pt idx="6">
                  <c:v>350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450</c:v>
                </c:pt>
                <c:pt idx="11">
                  <c:v>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6D-4017-BE1F-F94F1DDD8A0C}"/>
            </c:ext>
          </c:extLst>
        </c:ser>
        <c:ser>
          <c:idx val="0"/>
          <c:order val="1"/>
          <c:tx>
            <c:strRef>
              <c:f>'12月'!$BF$21</c:f>
              <c:strCache>
                <c:ptCount val="1"/>
                <c:pt idx="0">
                  <c:v>N年度単月目標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'12月'!$BG$19:$BR$19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'12月'!$BG$21:$BR$21</c:f>
              <c:numCache>
                <c:formatCode>#,##0.0;[Red]\-#,##0.0</c:formatCode>
                <c:ptCount val="12"/>
                <c:pt idx="0">
                  <c:v>388</c:v>
                </c:pt>
                <c:pt idx="1">
                  <c:v>291</c:v>
                </c:pt>
                <c:pt idx="2">
                  <c:v>339.5</c:v>
                </c:pt>
                <c:pt idx="3">
                  <c:v>485</c:v>
                </c:pt>
                <c:pt idx="4">
                  <c:v>485</c:v>
                </c:pt>
                <c:pt idx="5">
                  <c:v>436.5</c:v>
                </c:pt>
                <c:pt idx="6">
                  <c:v>339.5</c:v>
                </c:pt>
                <c:pt idx="7">
                  <c:v>339.5</c:v>
                </c:pt>
                <c:pt idx="8">
                  <c:v>388</c:v>
                </c:pt>
                <c:pt idx="9">
                  <c:v>436.5</c:v>
                </c:pt>
                <c:pt idx="10">
                  <c:v>436.5</c:v>
                </c:pt>
                <c:pt idx="11">
                  <c:v>388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6D-4017-BE1F-F94F1DDD8A0C}"/>
            </c:ext>
          </c:extLst>
        </c:ser>
        <c:ser>
          <c:idx val="5"/>
          <c:order val="2"/>
          <c:tx>
            <c:strRef>
              <c:f>'12月'!$BF$22</c:f>
              <c:strCache>
                <c:ptCount val="1"/>
                <c:pt idx="0">
                  <c:v>N年度単月実績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'12月'!$BG$19:$BR$19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'12月'!$BG$22:$BR$22</c:f>
              <c:numCache>
                <c:formatCode>#,##0.0;[Red]\-#,##0.0</c:formatCode>
                <c:ptCount val="12"/>
                <c:pt idx="0">
                  <c:v>350</c:v>
                </c:pt>
                <c:pt idx="1">
                  <c:v>290</c:v>
                </c:pt>
                <c:pt idx="2">
                  <c:v>340</c:v>
                </c:pt>
                <c:pt idx="3">
                  <c:v>500</c:v>
                </c:pt>
                <c:pt idx="4">
                  <c:v>500</c:v>
                </c:pt>
                <c:pt idx="5">
                  <c:v>450</c:v>
                </c:pt>
                <c:pt idx="6">
                  <c:v>320</c:v>
                </c:pt>
                <c:pt idx="7">
                  <c:v>320</c:v>
                </c:pt>
                <c:pt idx="8">
                  <c:v>390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76D-4017-BE1F-F94F1DDD8A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0323888"/>
        <c:axId val="1"/>
      </c:barChart>
      <c:lineChart>
        <c:grouping val="standard"/>
        <c:varyColors val="0"/>
        <c:ser>
          <c:idx val="2"/>
          <c:order val="3"/>
          <c:tx>
            <c:strRef>
              <c:f>'12月'!$BF$23</c:f>
              <c:strCache>
                <c:ptCount val="1"/>
                <c:pt idx="0">
                  <c:v>N-1年度実績累計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'12月'!$BG$19:$BR$19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'12月'!$BG$23:$BR$23</c:f>
              <c:numCache>
                <c:formatCode>#,##0.0;[Red]\-#,##0.0</c:formatCode>
                <c:ptCount val="12"/>
                <c:pt idx="0">
                  <c:v>400</c:v>
                </c:pt>
                <c:pt idx="1">
                  <c:v>700</c:v>
                </c:pt>
                <c:pt idx="2">
                  <c:v>1050</c:v>
                </c:pt>
                <c:pt idx="3">
                  <c:v>1550</c:v>
                </c:pt>
                <c:pt idx="4">
                  <c:v>2050</c:v>
                </c:pt>
                <c:pt idx="5">
                  <c:v>2500</c:v>
                </c:pt>
                <c:pt idx="6">
                  <c:v>2850</c:v>
                </c:pt>
                <c:pt idx="7">
                  <c:v>3200</c:v>
                </c:pt>
                <c:pt idx="8">
                  <c:v>3600</c:v>
                </c:pt>
                <c:pt idx="9">
                  <c:v>4050</c:v>
                </c:pt>
                <c:pt idx="10">
                  <c:v>4500</c:v>
                </c:pt>
                <c:pt idx="11">
                  <c:v>4900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76D-4017-BE1F-F94F1DDD8A0C}"/>
            </c:ext>
          </c:extLst>
        </c:ser>
        <c:ser>
          <c:idx val="3"/>
          <c:order val="4"/>
          <c:tx>
            <c:strRef>
              <c:f>'12月'!$BF$24</c:f>
              <c:strCache>
                <c:ptCount val="1"/>
                <c:pt idx="0">
                  <c:v>N年度目標累計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'12月'!$BG$19:$BR$19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'12月'!$BG$24:$BR$24</c:f>
              <c:numCache>
                <c:formatCode>#,##0.0;[Red]\-#,##0.0</c:formatCode>
                <c:ptCount val="12"/>
                <c:pt idx="0">
                  <c:v>388</c:v>
                </c:pt>
                <c:pt idx="1">
                  <c:v>679</c:v>
                </c:pt>
                <c:pt idx="2">
                  <c:v>1018.5</c:v>
                </c:pt>
                <c:pt idx="3">
                  <c:v>1503.5</c:v>
                </c:pt>
                <c:pt idx="4">
                  <c:v>1988.5</c:v>
                </c:pt>
                <c:pt idx="5">
                  <c:v>2425</c:v>
                </c:pt>
                <c:pt idx="6">
                  <c:v>2764.5</c:v>
                </c:pt>
                <c:pt idx="7">
                  <c:v>3104</c:v>
                </c:pt>
                <c:pt idx="8">
                  <c:v>3492</c:v>
                </c:pt>
                <c:pt idx="9">
                  <c:v>3928.5</c:v>
                </c:pt>
                <c:pt idx="10">
                  <c:v>4365</c:v>
                </c:pt>
                <c:pt idx="11">
                  <c:v>4753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76D-4017-BE1F-F94F1DDD8A0C}"/>
            </c:ext>
          </c:extLst>
        </c:ser>
        <c:ser>
          <c:idx val="4"/>
          <c:order val="5"/>
          <c:tx>
            <c:strRef>
              <c:f>'12月'!$BF$25</c:f>
              <c:strCache>
                <c:ptCount val="1"/>
                <c:pt idx="0">
                  <c:v>N年度実績累計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'12月'!$BG$19:$BR$19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'12月'!$BG$25:$BR$25</c:f>
              <c:numCache>
                <c:formatCode>#,##0.0;[Red]\-#,##0.0</c:formatCode>
                <c:ptCount val="12"/>
                <c:pt idx="0">
                  <c:v>350</c:v>
                </c:pt>
                <c:pt idx="1">
                  <c:v>640</c:v>
                </c:pt>
                <c:pt idx="2">
                  <c:v>980</c:v>
                </c:pt>
                <c:pt idx="3">
                  <c:v>1480</c:v>
                </c:pt>
                <c:pt idx="4">
                  <c:v>1980</c:v>
                </c:pt>
                <c:pt idx="5">
                  <c:v>2430</c:v>
                </c:pt>
                <c:pt idx="6">
                  <c:v>2750</c:v>
                </c:pt>
                <c:pt idx="7">
                  <c:v>3070</c:v>
                </c:pt>
                <c:pt idx="8">
                  <c:v>3460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76D-4017-BE1F-F94F1DDD8A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903238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(t-CO</a:t>
                </a:r>
                <a:r>
                  <a:rPr lang="en-US" altLang="ja-JP" baseline="-25000"/>
                  <a:t>2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2.1164184715637337E-2"/>
              <c:y val="8.6371148050938082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0323888"/>
        <c:crosses val="autoZero"/>
        <c:crossBetween val="between"/>
        <c:majorUnit val="2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70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(t-CO</a:t>
                </a:r>
                <a:r>
                  <a:rPr lang="en-US" altLang="ja-JP" baseline="-25000"/>
                  <a:t>2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0.87830907078259779"/>
              <c:y val="8.6371148050938082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  <c:majorUnit val="1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46588868708841"/>
          <c:y val="0.20948703992646081"/>
          <c:w val="0.7857163156113478"/>
          <c:h val="0.6748106486689163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'12月'!$BF$29</c:f>
              <c:strCache>
                <c:ptCount val="1"/>
                <c:pt idx="0">
                  <c:v>N-1年度単月実績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'12月'!$BG$28:$BR$28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'12月'!$BG$29:$BR$29</c:f>
              <c:numCache>
                <c:formatCode>#,##0.0;[Red]\-#,##0.0</c:formatCode>
                <c:ptCount val="12"/>
                <c:pt idx="0">
                  <c:v>300</c:v>
                </c:pt>
                <c:pt idx="1">
                  <c:v>200</c:v>
                </c:pt>
                <c:pt idx="2">
                  <c:v>250</c:v>
                </c:pt>
                <c:pt idx="3">
                  <c:v>400</c:v>
                </c:pt>
                <c:pt idx="4">
                  <c:v>400</c:v>
                </c:pt>
                <c:pt idx="5">
                  <c:v>350</c:v>
                </c:pt>
                <c:pt idx="6">
                  <c:v>250</c:v>
                </c:pt>
                <c:pt idx="7">
                  <c:v>250</c:v>
                </c:pt>
                <c:pt idx="8">
                  <c:v>300</c:v>
                </c:pt>
                <c:pt idx="9">
                  <c:v>350</c:v>
                </c:pt>
                <c:pt idx="10">
                  <c:v>350</c:v>
                </c:pt>
                <c:pt idx="11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E5-4F42-83AC-8DC584157C63}"/>
            </c:ext>
          </c:extLst>
        </c:ser>
        <c:ser>
          <c:idx val="0"/>
          <c:order val="1"/>
          <c:tx>
            <c:strRef>
              <c:f>'12月'!$BF$30</c:f>
              <c:strCache>
                <c:ptCount val="1"/>
                <c:pt idx="0">
                  <c:v>N年度単月目標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'12月'!$BG$28:$BR$28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'12月'!$BG$30:$BR$30</c:f>
              <c:numCache>
                <c:formatCode>#,##0.0;[Red]\-#,##0.0</c:formatCode>
                <c:ptCount val="12"/>
                <c:pt idx="0">
                  <c:v>291</c:v>
                </c:pt>
                <c:pt idx="1">
                  <c:v>414</c:v>
                </c:pt>
                <c:pt idx="2">
                  <c:v>575</c:v>
                </c:pt>
                <c:pt idx="3">
                  <c:v>557</c:v>
                </c:pt>
                <c:pt idx="4">
                  <c:v>437</c:v>
                </c:pt>
                <c:pt idx="5">
                  <c:v>504</c:v>
                </c:pt>
                <c:pt idx="6">
                  <c:v>454</c:v>
                </c:pt>
                <c:pt idx="7">
                  <c:v>489</c:v>
                </c:pt>
                <c:pt idx="8">
                  <c:v>588</c:v>
                </c:pt>
                <c:pt idx="9">
                  <c:v>601</c:v>
                </c:pt>
                <c:pt idx="10">
                  <c:v>644</c:v>
                </c:pt>
                <c:pt idx="11">
                  <c:v>690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E5-4F42-83AC-8DC584157C63}"/>
            </c:ext>
          </c:extLst>
        </c:ser>
        <c:ser>
          <c:idx val="5"/>
          <c:order val="2"/>
          <c:tx>
            <c:strRef>
              <c:f>'12月'!$BF$31</c:f>
              <c:strCache>
                <c:ptCount val="1"/>
                <c:pt idx="0">
                  <c:v>N年度単月実績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'12月'!$BG$28:$BR$28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'12月'!$BG$31:$BR$31</c:f>
              <c:numCache>
                <c:formatCode>#,##0.0;[Red]\-#,##0.0</c:formatCode>
                <c:ptCount val="12"/>
                <c:pt idx="0">
                  <c:v>350</c:v>
                </c:pt>
                <c:pt idx="1">
                  <c:v>420</c:v>
                </c:pt>
                <c:pt idx="2">
                  <c:v>550</c:v>
                </c:pt>
                <c:pt idx="3">
                  <c:v>570</c:v>
                </c:pt>
                <c:pt idx="4">
                  <c:v>450</c:v>
                </c:pt>
                <c:pt idx="5">
                  <c:v>520</c:v>
                </c:pt>
                <c:pt idx="6">
                  <c:v>450</c:v>
                </c:pt>
                <c:pt idx="7">
                  <c:v>470</c:v>
                </c:pt>
                <c:pt idx="8">
                  <c:v>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E5-4F42-83AC-8DC584157C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0325200"/>
        <c:axId val="1"/>
      </c:barChart>
      <c:lineChart>
        <c:grouping val="standard"/>
        <c:varyColors val="0"/>
        <c:ser>
          <c:idx val="2"/>
          <c:order val="3"/>
          <c:tx>
            <c:strRef>
              <c:f>'12月'!$BF$32</c:f>
              <c:strCache>
                <c:ptCount val="1"/>
                <c:pt idx="0">
                  <c:v>N-1年度実績累計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'12月'!$BG$28:$BR$28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'12月'!$BG$32:$BR$32</c:f>
              <c:numCache>
                <c:formatCode>#,##0.0;[Red]\-#,##0.0</c:formatCode>
                <c:ptCount val="12"/>
                <c:pt idx="0">
                  <c:v>300</c:v>
                </c:pt>
                <c:pt idx="1">
                  <c:v>500</c:v>
                </c:pt>
                <c:pt idx="2">
                  <c:v>750</c:v>
                </c:pt>
                <c:pt idx="3">
                  <c:v>1150</c:v>
                </c:pt>
                <c:pt idx="4">
                  <c:v>1550</c:v>
                </c:pt>
                <c:pt idx="5">
                  <c:v>1900</c:v>
                </c:pt>
                <c:pt idx="6">
                  <c:v>2150</c:v>
                </c:pt>
                <c:pt idx="7">
                  <c:v>2400</c:v>
                </c:pt>
                <c:pt idx="8">
                  <c:v>2700</c:v>
                </c:pt>
                <c:pt idx="9">
                  <c:v>3050</c:v>
                </c:pt>
                <c:pt idx="10">
                  <c:v>3400</c:v>
                </c:pt>
                <c:pt idx="11">
                  <c:v>3700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5E5-4F42-83AC-8DC584157C63}"/>
            </c:ext>
          </c:extLst>
        </c:ser>
        <c:ser>
          <c:idx val="3"/>
          <c:order val="4"/>
          <c:tx>
            <c:strRef>
              <c:f>'12月'!$BF$33</c:f>
              <c:strCache>
                <c:ptCount val="1"/>
                <c:pt idx="0">
                  <c:v>N年度目標累計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'12月'!$BG$28:$BR$28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'12月'!$BG$33:$BR$33</c:f>
              <c:numCache>
                <c:formatCode>#,##0.0;[Red]\-#,##0.0</c:formatCode>
                <c:ptCount val="12"/>
                <c:pt idx="0">
                  <c:v>291</c:v>
                </c:pt>
                <c:pt idx="1">
                  <c:v>705</c:v>
                </c:pt>
                <c:pt idx="2">
                  <c:v>1280</c:v>
                </c:pt>
                <c:pt idx="3">
                  <c:v>1837</c:v>
                </c:pt>
                <c:pt idx="4">
                  <c:v>2274</c:v>
                </c:pt>
                <c:pt idx="5">
                  <c:v>2778</c:v>
                </c:pt>
                <c:pt idx="6">
                  <c:v>3232</c:v>
                </c:pt>
                <c:pt idx="7">
                  <c:v>3721</c:v>
                </c:pt>
                <c:pt idx="8">
                  <c:v>4309</c:v>
                </c:pt>
                <c:pt idx="9">
                  <c:v>4910</c:v>
                </c:pt>
                <c:pt idx="10">
                  <c:v>5554</c:v>
                </c:pt>
                <c:pt idx="11">
                  <c:v>6244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5E5-4F42-83AC-8DC584157C63}"/>
            </c:ext>
          </c:extLst>
        </c:ser>
        <c:ser>
          <c:idx val="4"/>
          <c:order val="5"/>
          <c:tx>
            <c:strRef>
              <c:f>'12月'!$BF$34</c:f>
              <c:strCache>
                <c:ptCount val="1"/>
                <c:pt idx="0">
                  <c:v>N年度実績累計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'12月'!$BG$28:$BR$28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'12月'!$BG$34:$BR$34</c:f>
              <c:numCache>
                <c:formatCode>#,##0.0;[Red]\-#,##0.0</c:formatCode>
                <c:ptCount val="12"/>
                <c:pt idx="0">
                  <c:v>350</c:v>
                </c:pt>
                <c:pt idx="1">
                  <c:v>770</c:v>
                </c:pt>
                <c:pt idx="2">
                  <c:v>1320</c:v>
                </c:pt>
                <c:pt idx="3">
                  <c:v>1890</c:v>
                </c:pt>
                <c:pt idx="4">
                  <c:v>2340</c:v>
                </c:pt>
                <c:pt idx="5">
                  <c:v>2860</c:v>
                </c:pt>
                <c:pt idx="6">
                  <c:v>3310</c:v>
                </c:pt>
                <c:pt idx="7">
                  <c:v>3780</c:v>
                </c:pt>
                <c:pt idx="8">
                  <c:v>4380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5E5-4F42-83AC-8DC584157C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903252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(t-CO</a:t>
                </a:r>
                <a:r>
                  <a:rPr lang="en-US" altLang="ja-JP" baseline="-25000"/>
                  <a:t>2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1.5873015873015872E-2"/>
              <c:y val="8.562768363631966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0325200"/>
        <c:crosses val="autoZero"/>
        <c:crossBetween val="between"/>
        <c:majorUnit val="2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70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(t-CO</a:t>
                </a:r>
                <a:r>
                  <a:rPr lang="en-US" altLang="ja-JP" baseline="-25000"/>
                  <a:t>2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0.87566359760585488"/>
              <c:y val="9.3784728521838001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  <c:majorUnit val="1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52936024656975"/>
          <c:y val="0.12638280404522892"/>
          <c:w val="0.79894386301221221"/>
          <c:h val="0.7409182619945018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'12月'!$BF$47</c:f>
              <c:strCache>
                <c:ptCount val="1"/>
                <c:pt idx="0">
                  <c:v>N-1年度単月実績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'12月'!$BG$46:$BR$46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'12月'!$BG$47:$BR$47</c:f>
              <c:numCache>
                <c:formatCode>#,##0.0;[Red]\-#,##0.0</c:formatCode>
                <c:ptCount val="12"/>
                <c:pt idx="0">
                  <c:v>200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300</c:v>
                </c:pt>
                <c:pt idx="5">
                  <c:v>250</c:v>
                </c:pt>
                <c:pt idx="6">
                  <c:v>150</c:v>
                </c:pt>
                <c:pt idx="7">
                  <c:v>150</c:v>
                </c:pt>
                <c:pt idx="8">
                  <c:v>200</c:v>
                </c:pt>
                <c:pt idx="9">
                  <c:v>250</c:v>
                </c:pt>
                <c:pt idx="10">
                  <c:v>250</c:v>
                </c:pt>
                <c:pt idx="11">
                  <c:v>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8B-417B-B238-851FA5D85224}"/>
            </c:ext>
          </c:extLst>
        </c:ser>
        <c:ser>
          <c:idx val="0"/>
          <c:order val="1"/>
          <c:tx>
            <c:strRef>
              <c:f>'12月'!$BF$48</c:f>
              <c:strCache>
                <c:ptCount val="1"/>
                <c:pt idx="0">
                  <c:v>N年度単月目標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'12月'!$BG$46:$BR$46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'12月'!$BG$48:$BR$48</c:f>
              <c:numCache>
                <c:formatCode>#,##0.0;[Red]\-#,##0.0</c:formatCode>
                <c:ptCount val="12"/>
                <c:pt idx="0">
                  <c:v>194</c:v>
                </c:pt>
                <c:pt idx="1">
                  <c:v>97</c:v>
                </c:pt>
                <c:pt idx="2">
                  <c:v>194</c:v>
                </c:pt>
                <c:pt idx="3">
                  <c:v>291</c:v>
                </c:pt>
                <c:pt idx="4">
                  <c:v>291</c:v>
                </c:pt>
                <c:pt idx="5">
                  <c:v>242.5</c:v>
                </c:pt>
                <c:pt idx="6">
                  <c:v>145.5</c:v>
                </c:pt>
                <c:pt idx="7">
                  <c:v>145.5</c:v>
                </c:pt>
                <c:pt idx="8">
                  <c:v>194</c:v>
                </c:pt>
                <c:pt idx="9">
                  <c:v>242.5</c:v>
                </c:pt>
                <c:pt idx="10">
                  <c:v>242.5</c:v>
                </c:pt>
                <c:pt idx="11">
                  <c:v>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8B-417B-B238-851FA5D85224}"/>
            </c:ext>
          </c:extLst>
        </c:ser>
        <c:ser>
          <c:idx val="5"/>
          <c:order val="2"/>
          <c:tx>
            <c:strRef>
              <c:f>'12月'!$BF$49</c:f>
              <c:strCache>
                <c:ptCount val="1"/>
                <c:pt idx="0">
                  <c:v>N年度単月実績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'12月'!$BG$46:$BR$46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'12月'!$BG$49:$BR$49</c:f>
              <c:numCache>
                <c:formatCode>#,##0.0;[Red]\-#,##0.0</c:formatCode>
                <c:ptCount val="12"/>
                <c:pt idx="0">
                  <c:v>190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320</c:v>
                </c:pt>
                <c:pt idx="5">
                  <c:v>270</c:v>
                </c:pt>
                <c:pt idx="6">
                  <c:v>150</c:v>
                </c:pt>
                <c:pt idx="7">
                  <c:v>140</c:v>
                </c:pt>
                <c:pt idx="8">
                  <c:v>210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8B-417B-B238-851FA5D852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0460008"/>
        <c:axId val="1"/>
      </c:barChart>
      <c:lineChart>
        <c:grouping val="standard"/>
        <c:varyColors val="0"/>
        <c:ser>
          <c:idx val="2"/>
          <c:order val="3"/>
          <c:tx>
            <c:strRef>
              <c:f>'12月'!$BF$50</c:f>
              <c:strCache>
                <c:ptCount val="1"/>
                <c:pt idx="0">
                  <c:v>N-1年度実績累計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'12月'!$BG$46:$BR$46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'12月'!$BG$50:$BR$50</c:f>
              <c:numCache>
                <c:formatCode>#,##0.0;[Red]\-#,##0.0</c:formatCode>
                <c:ptCount val="12"/>
                <c:pt idx="0">
                  <c:v>200</c:v>
                </c:pt>
                <c:pt idx="1">
                  <c:v>300</c:v>
                </c:pt>
                <c:pt idx="2">
                  <c:v>500</c:v>
                </c:pt>
                <c:pt idx="3">
                  <c:v>800</c:v>
                </c:pt>
                <c:pt idx="4">
                  <c:v>1100</c:v>
                </c:pt>
                <c:pt idx="5">
                  <c:v>1350</c:v>
                </c:pt>
                <c:pt idx="6">
                  <c:v>1500</c:v>
                </c:pt>
                <c:pt idx="7">
                  <c:v>1650</c:v>
                </c:pt>
                <c:pt idx="8">
                  <c:v>1850</c:v>
                </c:pt>
                <c:pt idx="9">
                  <c:v>2100</c:v>
                </c:pt>
                <c:pt idx="10">
                  <c:v>2350</c:v>
                </c:pt>
                <c:pt idx="11">
                  <c:v>2550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78B-417B-B238-851FA5D85224}"/>
            </c:ext>
          </c:extLst>
        </c:ser>
        <c:ser>
          <c:idx val="3"/>
          <c:order val="4"/>
          <c:tx>
            <c:strRef>
              <c:f>'12月'!$BF$51</c:f>
              <c:strCache>
                <c:ptCount val="1"/>
                <c:pt idx="0">
                  <c:v>N年度目標累計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'12月'!$BG$46:$BR$46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'12月'!$BG$51:$BR$51</c:f>
              <c:numCache>
                <c:formatCode>#,##0.0;[Red]\-#,##0.0</c:formatCode>
                <c:ptCount val="12"/>
                <c:pt idx="0">
                  <c:v>194</c:v>
                </c:pt>
                <c:pt idx="1">
                  <c:v>291</c:v>
                </c:pt>
                <c:pt idx="2">
                  <c:v>485</c:v>
                </c:pt>
                <c:pt idx="3">
                  <c:v>776</c:v>
                </c:pt>
                <c:pt idx="4">
                  <c:v>1067</c:v>
                </c:pt>
                <c:pt idx="5">
                  <c:v>1309.5</c:v>
                </c:pt>
                <c:pt idx="6">
                  <c:v>1455</c:v>
                </c:pt>
                <c:pt idx="7">
                  <c:v>1600.5</c:v>
                </c:pt>
                <c:pt idx="8">
                  <c:v>1794.5</c:v>
                </c:pt>
                <c:pt idx="9">
                  <c:v>2037</c:v>
                </c:pt>
                <c:pt idx="10">
                  <c:v>2279.5</c:v>
                </c:pt>
                <c:pt idx="11">
                  <c:v>2473.5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78B-417B-B238-851FA5D85224}"/>
            </c:ext>
          </c:extLst>
        </c:ser>
        <c:ser>
          <c:idx val="4"/>
          <c:order val="5"/>
          <c:tx>
            <c:strRef>
              <c:f>'12月'!$BF$52</c:f>
              <c:strCache>
                <c:ptCount val="1"/>
                <c:pt idx="0">
                  <c:v>N年度実績累計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'12月'!$BG$46:$BR$46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'12月'!$BG$52:$BR$52</c:f>
              <c:numCache>
                <c:formatCode>#,##0.0;[Red]\-#,##0.0</c:formatCode>
                <c:ptCount val="12"/>
                <c:pt idx="0">
                  <c:v>190</c:v>
                </c:pt>
                <c:pt idx="1">
                  <c:v>290</c:v>
                </c:pt>
                <c:pt idx="2">
                  <c:v>490</c:v>
                </c:pt>
                <c:pt idx="3">
                  <c:v>790</c:v>
                </c:pt>
                <c:pt idx="4">
                  <c:v>1110</c:v>
                </c:pt>
                <c:pt idx="5">
                  <c:v>1380</c:v>
                </c:pt>
                <c:pt idx="6">
                  <c:v>1530</c:v>
                </c:pt>
                <c:pt idx="7">
                  <c:v>1670</c:v>
                </c:pt>
                <c:pt idx="8">
                  <c:v>1880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78B-417B-B238-851FA5D852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904600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0"/>
        </c:scaling>
        <c:delete val="0"/>
        <c:axPos val="l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0460008"/>
        <c:crosses val="autoZero"/>
        <c:crossBetween val="between"/>
        <c:majorUnit val="2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7000"/>
          <c:min val="0"/>
        </c:scaling>
        <c:delete val="0"/>
        <c:axPos val="r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  <c:majorUnit val="1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19774925013751E-2"/>
          <c:y val="0.13850740355568761"/>
          <c:w val="0.83333548625445975"/>
          <c:h val="0.7566275441984846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'12月'!$BF$56</c:f>
              <c:strCache>
                <c:ptCount val="1"/>
                <c:pt idx="0">
                  <c:v>N-1年度単月実績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'12月'!$BG$55:$BR$55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'12月'!$BG$56:$BR$56</c:f>
              <c:numCache>
                <c:formatCode>#,##0.0;[Red]\-#,##0.0</c:formatCode>
                <c:ptCount val="12"/>
                <c:pt idx="0">
                  <c:v>150</c:v>
                </c:pt>
                <c:pt idx="1">
                  <c:v>100</c:v>
                </c:pt>
                <c:pt idx="2">
                  <c:v>150</c:v>
                </c:pt>
                <c:pt idx="3">
                  <c:v>250</c:v>
                </c:pt>
                <c:pt idx="4">
                  <c:v>250</c:v>
                </c:pt>
                <c:pt idx="5">
                  <c:v>200</c:v>
                </c:pt>
                <c:pt idx="6">
                  <c:v>150</c:v>
                </c:pt>
                <c:pt idx="7">
                  <c:v>150</c:v>
                </c:pt>
                <c:pt idx="8">
                  <c:v>200</c:v>
                </c:pt>
                <c:pt idx="9">
                  <c:v>200</c:v>
                </c:pt>
                <c:pt idx="10">
                  <c:v>200</c:v>
                </c:pt>
                <c:pt idx="11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78-4875-8CA8-008BCCE46B1C}"/>
            </c:ext>
          </c:extLst>
        </c:ser>
        <c:ser>
          <c:idx val="0"/>
          <c:order val="1"/>
          <c:tx>
            <c:strRef>
              <c:f>'12月'!$BF$57</c:f>
              <c:strCache>
                <c:ptCount val="1"/>
                <c:pt idx="0">
                  <c:v>N年度単月目標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'12月'!$BG$55:$BR$55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'12月'!$BG$57:$BR$57</c:f>
              <c:numCache>
                <c:formatCode>#,##0.0;[Red]\-#,##0.0</c:formatCode>
                <c:ptCount val="12"/>
                <c:pt idx="0">
                  <c:v>145.5</c:v>
                </c:pt>
                <c:pt idx="1">
                  <c:v>97</c:v>
                </c:pt>
                <c:pt idx="2">
                  <c:v>145.5</c:v>
                </c:pt>
                <c:pt idx="3">
                  <c:v>242.5</c:v>
                </c:pt>
                <c:pt idx="4">
                  <c:v>242.5</c:v>
                </c:pt>
                <c:pt idx="5">
                  <c:v>194</c:v>
                </c:pt>
                <c:pt idx="6">
                  <c:v>145.5</c:v>
                </c:pt>
                <c:pt idx="7">
                  <c:v>145.5</c:v>
                </c:pt>
                <c:pt idx="8">
                  <c:v>194</c:v>
                </c:pt>
                <c:pt idx="9">
                  <c:v>194</c:v>
                </c:pt>
                <c:pt idx="10">
                  <c:v>194</c:v>
                </c:pt>
                <c:pt idx="11">
                  <c:v>145.5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78-4875-8CA8-008BCCE46B1C}"/>
            </c:ext>
          </c:extLst>
        </c:ser>
        <c:ser>
          <c:idx val="5"/>
          <c:order val="2"/>
          <c:tx>
            <c:strRef>
              <c:f>'12月'!$BF$58</c:f>
              <c:strCache>
                <c:ptCount val="1"/>
                <c:pt idx="0">
                  <c:v>N年度単月実績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'12月'!$BG$55:$BR$55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'12月'!$BG$58:$BR$58</c:f>
              <c:numCache>
                <c:formatCode>#,##0.0;[Red]\-#,##0.0</c:formatCode>
                <c:ptCount val="12"/>
                <c:pt idx="0">
                  <c:v>150</c:v>
                </c:pt>
                <c:pt idx="1">
                  <c:v>100</c:v>
                </c:pt>
                <c:pt idx="2">
                  <c:v>150</c:v>
                </c:pt>
                <c:pt idx="3">
                  <c:v>250</c:v>
                </c:pt>
                <c:pt idx="4">
                  <c:v>260</c:v>
                </c:pt>
                <c:pt idx="5">
                  <c:v>210</c:v>
                </c:pt>
                <c:pt idx="6">
                  <c:v>140</c:v>
                </c:pt>
                <c:pt idx="7">
                  <c:v>130</c:v>
                </c:pt>
                <c:pt idx="8">
                  <c:v>190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78-4875-8CA8-008BCCE46B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0460992"/>
        <c:axId val="1"/>
      </c:barChart>
      <c:lineChart>
        <c:grouping val="standard"/>
        <c:varyColors val="0"/>
        <c:ser>
          <c:idx val="2"/>
          <c:order val="3"/>
          <c:tx>
            <c:strRef>
              <c:f>'12月'!$BF$59</c:f>
              <c:strCache>
                <c:ptCount val="1"/>
                <c:pt idx="0">
                  <c:v>N-1年度実績累計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'12月'!$BG$55:$BR$55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'12月'!$BG$59:$BR$59</c:f>
              <c:numCache>
                <c:formatCode>#,##0.0;[Red]\-#,##0.0</c:formatCode>
                <c:ptCount val="12"/>
                <c:pt idx="0">
                  <c:v>150</c:v>
                </c:pt>
                <c:pt idx="1">
                  <c:v>250</c:v>
                </c:pt>
                <c:pt idx="2">
                  <c:v>400</c:v>
                </c:pt>
                <c:pt idx="3">
                  <c:v>650</c:v>
                </c:pt>
                <c:pt idx="4">
                  <c:v>900</c:v>
                </c:pt>
                <c:pt idx="5">
                  <c:v>1100</c:v>
                </c:pt>
                <c:pt idx="6">
                  <c:v>1250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2150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578-4875-8CA8-008BCCE46B1C}"/>
            </c:ext>
          </c:extLst>
        </c:ser>
        <c:ser>
          <c:idx val="3"/>
          <c:order val="4"/>
          <c:tx>
            <c:strRef>
              <c:f>'12月'!$BF$60</c:f>
              <c:strCache>
                <c:ptCount val="1"/>
                <c:pt idx="0">
                  <c:v>N年度目標累計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'12月'!$BG$55:$BR$55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'12月'!$BG$60:$BR$60</c:f>
              <c:numCache>
                <c:formatCode>#,##0.0;[Red]\-#,##0.0</c:formatCode>
                <c:ptCount val="12"/>
                <c:pt idx="0">
                  <c:v>145.5</c:v>
                </c:pt>
                <c:pt idx="1">
                  <c:v>242.5</c:v>
                </c:pt>
                <c:pt idx="2">
                  <c:v>388</c:v>
                </c:pt>
                <c:pt idx="3">
                  <c:v>630.5</c:v>
                </c:pt>
                <c:pt idx="4">
                  <c:v>873</c:v>
                </c:pt>
                <c:pt idx="5">
                  <c:v>1067</c:v>
                </c:pt>
                <c:pt idx="6">
                  <c:v>1212.5</c:v>
                </c:pt>
                <c:pt idx="7">
                  <c:v>1358</c:v>
                </c:pt>
                <c:pt idx="8">
                  <c:v>1552</c:v>
                </c:pt>
                <c:pt idx="9">
                  <c:v>1746</c:v>
                </c:pt>
                <c:pt idx="10">
                  <c:v>1940</c:v>
                </c:pt>
                <c:pt idx="11">
                  <c:v>2085.5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578-4875-8CA8-008BCCE46B1C}"/>
            </c:ext>
          </c:extLst>
        </c:ser>
        <c:ser>
          <c:idx val="4"/>
          <c:order val="5"/>
          <c:tx>
            <c:strRef>
              <c:f>'12月'!$BF$61</c:f>
              <c:strCache>
                <c:ptCount val="1"/>
                <c:pt idx="0">
                  <c:v>N年度実績累計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'12月'!$BG$55:$BR$55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'12月'!$BG$61:$BR$61</c:f>
              <c:numCache>
                <c:formatCode>#,##0.0;[Red]\-#,##0.0</c:formatCode>
                <c:ptCount val="12"/>
                <c:pt idx="0">
                  <c:v>150</c:v>
                </c:pt>
                <c:pt idx="1">
                  <c:v>250</c:v>
                </c:pt>
                <c:pt idx="2">
                  <c:v>400</c:v>
                </c:pt>
                <c:pt idx="3">
                  <c:v>650</c:v>
                </c:pt>
                <c:pt idx="4">
                  <c:v>910</c:v>
                </c:pt>
                <c:pt idx="5">
                  <c:v>1120</c:v>
                </c:pt>
                <c:pt idx="6">
                  <c:v>1260</c:v>
                </c:pt>
                <c:pt idx="7">
                  <c:v>1390</c:v>
                </c:pt>
                <c:pt idx="8">
                  <c:v>1580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578-4875-8CA8-008BCCE46B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904609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(t-CO</a:t>
                </a:r>
                <a:r>
                  <a:rPr lang="en-US" altLang="ja-JP" baseline="-25000"/>
                  <a:t>2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2.2779299326714596E-2"/>
              <c:y val="9.8232060615064624E-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0460992"/>
        <c:crosses val="autoZero"/>
        <c:crossBetween val="between"/>
        <c:majorUnit val="2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70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(t-CO</a:t>
                </a:r>
                <a:r>
                  <a:rPr lang="en-US" altLang="ja-JP" baseline="-25000"/>
                  <a:t>2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0.88194282779869915"/>
              <c:y val="1.8656465111672359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  <c:majorUnit val="1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19774925013751E-2"/>
          <c:y val="0.14182070150196147"/>
          <c:w val="0.82539895781394113"/>
          <c:h val="0.7443050897112412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'1月'!$BF$38</c:f>
              <c:strCache>
                <c:ptCount val="1"/>
                <c:pt idx="0">
                  <c:v>N-1年度単月実績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'1月'!$BG$37:$BR$37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'1月'!$BG$38:$BR$38</c:f>
              <c:numCache>
                <c:formatCode>#,##0.0;[Red]\-#,##0.0</c:formatCode>
                <c:ptCount val="12"/>
                <c:pt idx="0">
                  <c:v>250</c:v>
                </c:pt>
                <c:pt idx="1">
                  <c:v>150</c:v>
                </c:pt>
                <c:pt idx="2">
                  <c:v>200</c:v>
                </c:pt>
                <c:pt idx="3">
                  <c:v>350</c:v>
                </c:pt>
                <c:pt idx="4">
                  <c:v>350</c:v>
                </c:pt>
                <c:pt idx="5">
                  <c:v>300</c:v>
                </c:pt>
                <c:pt idx="6">
                  <c:v>200</c:v>
                </c:pt>
                <c:pt idx="7">
                  <c:v>200</c:v>
                </c:pt>
                <c:pt idx="8">
                  <c:v>250</c:v>
                </c:pt>
                <c:pt idx="9">
                  <c:v>300</c:v>
                </c:pt>
                <c:pt idx="10">
                  <c:v>300</c:v>
                </c:pt>
                <c:pt idx="11">
                  <c:v>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88-434C-8D4E-A62E36727637}"/>
            </c:ext>
          </c:extLst>
        </c:ser>
        <c:ser>
          <c:idx val="0"/>
          <c:order val="1"/>
          <c:tx>
            <c:strRef>
              <c:f>'1月'!$BF$39</c:f>
              <c:strCache>
                <c:ptCount val="1"/>
                <c:pt idx="0">
                  <c:v>N年度単月目標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'1月'!$BG$37:$BR$37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'1月'!$BG$39:$BR$39</c:f>
              <c:numCache>
                <c:formatCode>#,##0.0;[Red]\-#,##0.0</c:formatCode>
                <c:ptCount val="12"/>
                <c:pt idx="0">
                  <c:v>242.5</c:v>
                </c:pt>
                <c:pt idx="1">
                  <c:v>145.5</c:v>
                </c:pt>
                <c:pt idx="2">
                  <c:v>194</c:v>
                </c:pt>
                <c:pt idx="3">
                  <c:v>339.5</c:v>
                </c:pt>
                <c:pt idx="4">
                  <c:v>339.5</c:v>
                </c:pt>
                <c:pt idx="5">
                  <c:v>291</c:v>
                </c:pt>
                <c:pt idx="6">
                  <c:v>194</c:v>
                </c:pt>
                <c:pt idx="7">
                  <c:v>194</c:v>
                </c:pt>
                <c:pt idx="8">
                  <c:v>242.5</c:v>
                </c:pt>
                <c:pt idx="9">
                  <c:v>291</c:v>
                </c:pt>
                <c:pt idx="10">
                  <c:v>291</c:v>
                </c:pt>
                <c:pt idx="11">
                  <c:v>242.5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88-434C-8D4E-A62E36727637}"/>
            </c:ext>
          </c:extLst>
        </c:ser>
        <c:ser>
          <c:idx val="5"/>
          <c:order val="2"/>
          <c:tx>
            <c:strRef>
              <c:f>'1月'!$BF$40</c:f>
              <c:strCache>
                <c:ptCount val="1"/>
                <c:pt idx="0">
                  <c:v>N年度単月実績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'1月'!$BG$37:$BR$37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'1月'!$BG$40:$BR$40</c:f>
              <c:numCache>
                <c:formatCode>#,##0.0;[Red]\-#,##0.0</c:formatCode>
                <c:ptCount val="12"/>
                <c:pt idx="0">
                  <c:v>250</c:v>
                </c:pt>
                <c:pt idx="1">
                  <c:v>150</c:v>
                </c:pt>
                <c:pt idx="2">
                  <c:v>190</c:v>
                </c:pt>
                <c:pt idx="3">
                  <c:v>350</c:v>
                </c:pt>
                <c:pt idx="4">
                  <c:v>360</c:v>
                </c:pt>
                <c:pt idx="5">
                  <c:v>320</c:v>
                </c:pt>
                <c:pt idx="6">
                  <c:v>200</c:v>
                </c:pt>
                <c:pt idx="7">
                  <c:v>185</c:v>
                </c:pt>
                <c:pt idx="8">
                  <c:v>250</c:v>
                </c:pt>
                <c:pt idx="9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88-434C-8D4E-A62E367276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0923152"/>
        <c:axId val="1"/>
      </c:barChart>
      <c:lineChart>
        <c:grouping val="standard"/>
        <c:varyColors val="0"/>
        <c:ser>
          <c:idx val="2"/>
          <c:order val="3"/>
          <c:tx>
            <c:strRef>
              <c:f>'1月'!$BF$41</c:f>
              <c:strCache>
                <c:ptCount val="1"/>
                <c:pt idx="0">
                  <c:v>N-1年度実績累計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'1月'!$BG$37:$BR$37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'1月'!$BG$41:$BR$41</c:f>
              <c:numCache>
                <c:formatCode>#,##0.0;[Red]\-#,##0.0</c:formatCode>
                <c:ptCount val="12"/>
                <c:pt idx="0">
                  <c:v>250</c:v>
                </c:pt>
                <c:pt idx="1">
                  <c:v>400</c:v>
                </c:pt>
                <c:pt idx="2">
                  <c:v>600</c:v>
                </c:pt>
                <c:pt idx="3">
                  <c:v>950</c:v>
                </c:pt>
                <c:pt idx="4">
                  <c:v>1300</c:v>
                </c:pt>
                <c:pt idx="5">
                  <c:v>1600</c:v>
                </c:pt>
                <c:pt idx="6">
                  <c:v>1800</c:v>
                </c:pt>
                <c:pt idx="7">
                  <c:v>2000</c:v>
                </c:pt>
                <c:pt idx="8">
                  <c:v>2250</c:v>
                </c:pt>
                <c:pt idx="9">
                  <c:v>2550</c:v>
                </c:pt>
                <c:pt idx="10">
                  <c:v>2850</c:v>
                </c:pt>
                <c:pt idx="11">
                  <c:v>3100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888-434C-8D4E-A62E36727637}"/>
            </c:ext>
          </c:extLst>
        </c:ser>
        <c:ser>
          <c:idx val="3"/>
          <c:order val="4"/>
          <c:tx>
            <c:strRef>
              <c:f>'1月'!$BF$42</c:f>
              <c:strCache>
                <c:ptCount val="1"/>
                <c:pt idx="0">
                  <c:v>N年度目標累計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'1月'!$BG$37:$BR$37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'1月'!$BG$42:$BR$42</c:f>
              <c:numCache>
                <c:formatCode>#,##0.0;[Red]\-#,##0.0</c:formatCode>
                <c:ptCount val="12"/>
                <c:pt idx="0">
                  <c:v>242.5</c:v>
                </c:pt>
                <c:pt idx="1">
                  <c:v>388</c:v>
                </c:pt>
                <c:pt idx="2">
                  <c:v>582</c:v>
                </c:pt>
                <c:pt idx="3">
                  <c:v>921.5</c:v>
                </c:pt>
                <c:pt idx="4">
                  <c:v>1261</c:v>
                </c:pt>
                <c:pt idx="5">
                  <c:v>1552</c:v>
                </c:pt>
                <c:pt idx="6">
                  <c:v>1746</c:v>
                </c:pt>
                <c:pt idx="7">
                  <c:v>1940</c:v>
                </c:pt>
                <c:pt idx="8">
                  <c:v>2182.5</c:v>
                </c:pt>
                <c:pt idx="9">
                  <c:v>2473.5</c:v>
                </c:pt>
                <c:pt idx="10">
                  <c:v>2764.5</c:v>
                </c:pt>
                <c:pt idx="11">
                  <c:v>3007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888-434C-8D4E-A62E36727637}"/>
            </c:ext>
          </c:extLst>
        </c:ser>
        <c:ser>
          <c:idx val="4"/>
          <c:order val="5"/>
          <c:tx>
            <c:strRef>
              <c:f>'1月'!$BF$43</c:f>
              <c:strCache>
                <c:ptCount val="1"/>
                <c:pt idx="0">
                  <c:v>N年度実績累計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'1月'!$BG$37:$BR$37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'1月'!$BG$43:$BR$43</c:f>
              <c:numCache>
                <c:formatCode>#,##0.0;[Red]\-#,##0.0</c:formatCode>
                <c:ptCount val="12"/>
                <c:pt idx="0">
                  <c:v>250</c:v>
                </c:pt>
                <c:pt idx="1">
                  <c:v>400</c:v>
                </c:pt>
                <c:pt idx="2">
                  <c:v>590</c:v>
                </c:pt>
                <c:pt idx="3">
                  <c:v>940</c:v>
                </c:pt>
                <c:pt idx="4">
                  <c:v>1300</c:v>
                </c:pt>
                <c:pt idx="5">
                  <c:v>1620</c:v>
                </c:pt>
                <c:pt idx="6">
                  <c:v>1820</c:v>
                </c:pt>
                <c:pt idx="7">
                  <c:v>2005</c:v>
                </c:pt>
                <c:pt idx="8">
                  <c:v>2255</c:v>
                </c:pt>
                <c:pt idx="9">
                  <c:v>2555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888-434C-8D4E-A62E367276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909231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(t-CO</a:t>
                </a:r>
                <a:r>
                  <a:rPr lang="en-US" altLang="ja-JP" baseline="-25000"/>
                  <a:t>2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1.8518486819582337E-2"/>
              <c:y val="2.4148981377327832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0923152"/>
        <c:crosses val="autoZero"/>
        <c:crossBetween val="between"/>
        <c:majorUnit val="2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70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(t-CO</a:t>
                </a:r>
                <a:r>
                  <a:rPr lang="en-US" altLang="ja-JP" baseline="-25000"/>
                  <a:t>2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0.88464994864772339"/>
              <c:y val="2.4694913135858018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  <c:majorUnit val="1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53984575835475"/>
          <c:y val="0.19679060950714491"/>
          <c:w val="0.76863753213367614"/>
          <c:h val="0.6912112374842033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'1月'!$BF$11</c:f>
              <c:strCache>
                <c:ptCount val="1"/>
                <c:pt idx="0">
                  <c:v>N-1年度単月実績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'1月'!$BG$10:$BR$10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'1月'!$BG$11:$BR$11</c:f>
              <c:numCache>
                <c:formatCode>#,##0.0;[Red]\-#,##0.0</c:formatCode>
                <c:ptCount val="12"/>
                <c:pt idx="0">
                  <c:v>1300</c:v>
                </c:pt>
                <c:pt idx="1">
                  <c:v>850</c:v>
                </c:pt>
                <c:pt idx="2">
                  <c:v>1150</c:v>
                </c:pt>
                <c:pt idx="3">
                  <c:v>1800</c:v>
                </c:pt>
                <c:pt idx="4">
                  <c:v>1800</c:v>
                </c:pt>
                <c:pt idx="5">
                  <c:v>1550</c:v>
                </c:pt>
                <c:pt idx="6">
                  <c:v>1100</c:v>
                </c:pt>
                <c:pt idx="7">
                  <c:v>1100</c:v>
                </c:pt>
                <c:pt idx="8">
                  <c:v>1350</c:v>
                </c:pt>
                <c:pt idx="9">
                  <c:v>1550</c:v>
                </c:pt>
                <c:pt idx="10">
                  <c:v>1550</c:v>
                </c:pt>
                <c:pt idx="11">
                  <c:v>1300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80-4109-9442-B6AA7DC60C51}"/>
            </c:ext>
          </c:extLst>
        </c:ser>
        <c:ser>
          <c:idx val="0"/>
          <c:order val="1"/>
          <c:tx>
            <c:strRef>
              <c:f>'1月'!$BF$12</c:f>
              <c:strCache>
                <c:ptCount val="1"/>
                <c:pt idx="0">
                  <c:v>N年度単月目標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'1月'!$BG$10:$BR$10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'1月'!$BG$12:$BR$12</c:f>
              <c:numCache>
                <c:formatCode>#,##0.0;[Red]\-#,##0.0</c:formatCode>
                <c:ptCount val="12"/>
                <c:pt idx="0">
                  <c:v>1261</c:v>
                </c:pt>
                <c:pt idx="1">
                  <c:v>1044.5</c:v>
                </c:pt>
                <c:pt idx="2">
                  <c:v>1448</c:v>
                </c:pt>
                <c:pt idx="3">
                  <c:v>1915</c:v>
                </c:pt>
                <c:pt idx="4">
                  <c:v>1795</c:v>
                </c:pt>
                <c:pt idx="5">
                  <c:v>1668</c:v>
                </c:pt>
                <c:pt idx="6">
                  <c:v>1278.5</c:v>
                </c:pt>
                <c:pt idx="7">
                  <c:v>1313.5</c:v>
                </c:pt>
                <c:pt idx="8">
                  <c:v>1606.5</c:v>
                </c:pt>
                <c:pt idx="9">
                  <c:v>1765</c:v>
                </c:pt>
                <c:pt idx="10">
                  <c:v>1808</c:v>
                </c:pt>
                <c:pt idx="11">
                  <c:v>1660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80-4109-9442-B6AA7DC60C51}"/>
            </c:ext>
          </c:extLst>
        </c:ser>
        <c:ser>
          <c:idx val="5"/>
          <c:order val="2"/>
          <c:tx>
            <c:strRef>
              <c:f>'1月'!$BF$13</c:f>
              <c:strCache>
                <c:ptCount val="1"/>
                <c:pt idx="0">
                  <c:v>N年度単月実績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'1月'!$BG$10:$BR$10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'1月'!$BG$13:$BR$13</c:f>
              <c:numCache>
                <c:formatCode>#,##0.0;[Red]\-#,##0.0</c:formatCode>
                <c:ptCount val="12"/>
                <c:pt idx="0">
                  <c:v>1290</c:v>
                </c:pt>
                <c:pt idx="1">
                  <c:v>1060</c:v>
                </c:pt>
                <c:pt idx="2">
                  <c:v>1430</c:v>
                </c:pt>
                <c:pt idx="3">
                  <c:v>1970</c:v>
                </c:pt>
                <c:pt idx="4">
                  <c:v>1890</c:v>
                </c:pt>
                <c:pt idx="5">
                  <c:v>1770</c:v>
                </c:pt>
                <c:pt idx="6">
                  <c:v>1260</c:v>
                </c:pt>
                <c:pt idx="7">
                  <c:v>1245</c:v>
                </c:pt>
                <c:pt idx="8">
                  <c:v>1640</c:v>
                </c:pt>
                <c:pt idx="9">
                  <c:v>1810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A80-4109-9442-B6AA7DC60C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0922824"/>
        <c:axId val="1"/>
      </c:barChart>
      <c:lineChart>
        <c:grouping val="standard"/>
        <c:varyColors val="0"/>
        <c:ser>
          <c:idx val="2"/>
          <c:order val="3"/>
          <c:tx>
            <c:strRef>
              <c:f>'1月'!$BF$14</c:f>
              <c:strCache>
                <c:ptCount val="1"/>
                <c:pt idx="0">
                  <c:v>N-1年度実績累計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'1月'!$BG$10:$BR$10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'1月'!$BG$14:$BR$14</c:f>
              <c:numCache>
                <c:formatCode>#,##0.0;[Red]\-#,##0.0</c:formatCode>
                <c:ptCount val="12"/>
                <c:pt idx="0">
                  <c:v>1300</c:v>
                </c:pt>
                <c:pt idx="1">
                  <c:v>2150</c:v>
                </c:pt>
                <c:pt idx="2">
                  <c:v>3300</c:v>
                </c:pt>
                <c:pt idx="3">
                  <c:v>5100</c:v>
                </c:pt>
                <c:pt idx="4">
                  <c:v>6900</c:v>
                </c:pt>
                <c:pt idx="5">
                  <c:v>8450</c:v>
                </c:pt>
                <c:pt idx="6">
                  <c:v>9550</c:v>
                </c:pt>
                <c:pt idx="7">
                  <c:v>10650</c:v>
                </c:pt>
                <c:pt idx="8">
                  <c:v>12000</c:v>
                </c:pt>
                <c:pt idx="9">
                  <c:v>13550</c:v>
                </c:pt>
                <c:pt idx="10">
                  <c:v>15100</c:v>
                </c:pt>
                <c:pt idx="11">
                  <c:v>16400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A80-4109-9442-B6AA7DC60C51}"/>
            </c:ext>
          </c:extLst>
        </c:ser>
        <c:ser>
          <c:idx val="3"/>
          <c:order val="4"/>
          <c:tx>
            <c:strRef>
              <c:f>'1月'!$BF$15</c:f>
              <c:strCache>
                <c:ptCount val="1"/>
                <c:pt idx="0">
                  <c:v>N年度目標累計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'1月'!$BG$10:$BR$10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'1月'!$BG$15:$BR$15</c:f>
              <c:numCache>
                <c:formatCode>#,##0.0;[Red]\-#,##0.0</c:formatCode>
                <c:ptCount val="12"/>
                <c:pt idx="0">
                  <c:v>1261</c:v>
                </c:pt>
                <c:pt idx="1">
                  <c:v>2305.5</c:v>
                </c:pt>
                <c:pt idx="2">
                  <c:v>3753.5</c:v>
                </c:pt>
                <c:pt idx="3">
                  <c:v>5668.5</c:v>
                </c:pt>
                <c:pt idx="4">
                  <c:v>7463.5</c:v>
                </c:pt>
                <c:pt idx="5">
                  <c:v>9131.5</c:v>
                </c:pt>
                <c:pt idx="6">
                  <c:v>10410</c:v>
                </c:pt>
                <c:pt idx="7">
                  <c:v>11723.5</c:v>
                </c:pt>
                <c:pt idx="8">
                  <c:v>13330</c:v>
                </c:pt>
                <c:pt idx="9">
                  <c:v>15095</c:v>
                </c:pt>
                <c:pt idx="10">
                  <c:v>16903</c:v>
                </c:pt>
                <c:pt idx="11">
                  <c:v>18563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A80-4109-9442-B6AA7DC60C51}"/>
            </c:ext>
          </c:extLst>
        </c:ser>
        <c:ser>
          <c:idx val="4"/>
          <c:order val="5"/>
          <c:tx>
            <c:strRef>
              <c:f>'1月'!$BF$16</c:f>
              <c:strCache>
                <c:ptCount val="1"/>
                <c:pt idx="0">
                  <c:v>N年度実績累計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'1月'!$BG$10:$BR$10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'1月'!$BG$16:$BR$16</c:f>
              <c:numCache>
                <c:formatCode>#,##0.0;[Red]\-#,##0.0</c:formatCode>
                <c:ptCount val="12"/>
                <c:pt idx="0">
                  <c:v>1290</c:v>
                </c:pt>
                <c:pt idx="1">
                  <c:v>2350</c:v>
                </c:pt>
                <c:pt idx="2">
                  <c:v>3780</c:v>
                </c:pt>
                <c:pt idx="3">
                  <c:v>5750</c:v>
                </c:pt>
                <c:pt idx="4">
                  <c:v>7640</c:v>
                </c:pt>
                <c:pt idx="5">
                  <c:v>9410</c:v>
                </c:pt>
                <c:pt idx="6">
                  <c:v>10670</c:v>
                </c:pt>
                <c:pt idx="7">
                  <c:v>11915</c:v>
                </c:pt>
                <c:pt idx="8">
                  <c:v>13555</c:v>
                </c:pt>
                <c:pt idx="9">
                  <c:v>15365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A80-4109-9442-B6AA7DC60C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909228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(t-CO</a:t>
                </a:r>
                <a:r>
                  <a:rPr lang="en-US" altLang="ja-JP" baseline="-25000"/>
                  <a:t>2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1.799491818841794E-2"/>
              <c:y val="8.6716243802857973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0922824"/>
        <c:crosses val="autoZero"/>
        <c:crossBetween val="between"/>
        <c:majorUnit val="1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250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(t-CO</a:t>
                </a:r>
                <a:r>
                  <a:rPr lang="en-US" altLang="ja-JP" baseline="-25000"/>
                  <a:t>2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0.84832914502708445"/>
              <c:y val="9.0716438222999907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  <c:majorUnit val="5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1113981672613"/>
          <c:y val="0.20148196753183628"/>
          <c:w val="0.78307080613117486"/>
          <c:h val="0.6865198794595119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'1月'!$BF$20</c:f>
              <c:strCache>
                <c:ptCount val="1"/>
                <c:pt idx="0">
                  <c:v>N-1年度単月実績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'1月'!$BG$19:$BR$19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'1月'!$BG$20:$BR$20</c:f>
              <c:numCache>
                <c:formatCode>#,##0.0;[Red]\-#,##0.0</c:formatCode>
                <c:ptCount val="12"/>
                <c:pt idx="0">
                  <c:v>400</c:v>
                </c:pt>
                <c:pt idx="1">
                  <c:v>300</c:v>
                </c:pt>
                <c:pt idx="2">
                  <c:v>350</c:v>
                </c:pt>
                <c:pt idx="3">
                  <c:v>500</c:v>
                </c:pt>
                <c:pt idx="4">
                  <c:v>500</c:v>
                </c:pt>
                <c:pt idx="5">
                  <c:v>450</c:v>
                </c:pt>
                <c:pt idx="6">
                  <c:v>350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450</c:v>
                </c:pt>
                <c:pt idx="11">
                  <c:v>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80-4808-99C3-B9598D66BE42}"/>
            </c:ext>
          </c:extLst>
        </c:ser>
        <c:ser>
          <c:idx val="0"/>
          <c:order val="1"/>
          <c:tx>
            <c:strRef>
              <c:f>'1月'!$BF$21</c:f>
              <c:strCache>
                <c:ptCount val="1"/>
                <c:pt idx="0">
                  <c:v>N年度単月目標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'1月'!$BG$19:$BR$19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'1月'!$BG$21:$BR$21</c:f>
              <c:numCache>
                <c:formatCode>#,##0.0;[Red]\-#,##0.0</c:formatCode>
                <c:ptCount val="12"/>
                <c:pt idx="0">
                  <c:v>388</c:v>
                </c:pt>
                <c:pt idx="1">
                  <c:v>291</c:v>
                </c:pt>
                <c:pt idx="2">
                  <c:v>339.5</c:v>
                </c:pt>
                <c:pt idx="3">
                  <c:v>485</c:v>
                </c:pt>
                <c:pt idx="4">
                  <c:v>485</c:v>
                </c:pt>
                <c:pt idx="5">
                  <c:v>436.5</c:v>
                </c:pt>
                <c:pt idx="6">
                  <c:v>339.5</c:v>
                </c:pt>
                <c:pt idx="7">
                  <c:v>339.5</c:v>
                </c:pt>
                <c:pt idx="8">
                  <c:v>388</c:v>
                </c:pt>
                <c:pt idx="9">
                  <c:v>436.5</c:v>
                </c:pt>
                <c:pt idx="10">
                  <c:v>436.5</c:v>
                </c:pt>
                <c:pt idx="11">
                  <c:v>388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80-4808-99C3-B9598D66BE42}"/>
            </c:ext>
          </c:extLst>
        </c:ser>
        <c:ser>
          <c:idx val="5"/>
          <c:order val="2"/>
          <c:tx>
            <c:strRef>
              <c:f>'1月'!$BF$22</c:f>
              <c:strCache>
                <c:ptCount val="1"/>
                <c:pt idx="0">
                  <c:v>N年度単月実績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'1月'!$BG$19:$BR$19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'1月'!$BG$22:$BR$22</c:f>
              <c:numCache>
                <c:formatCode>#,##0.0;[Red]\-#,##0.0</c:formatCode>
                <c:ptCount val="12"/>
                <c:pt idx="0">
                  <c:v>350</c:v>
                </c:pt>
                <c:pt idx="1">
                  <c:v>290</c:v>
                </c:pt>
                <c:pt idx="2">
                  <c:v>340</c:v>
                </c:pt>
                <c:pt idx="3">
                  <c:v>500</c:v>
                </c:pt>
                <c:pt idx="4">
                  <c:v>500</c:v>
                </c:pt>
                <c:pt idx="5">
                  <c:v>450</c:v>
                </c:pt>
                <c:pt idx="6">
                  <c:v>320</c:v>
                </c:pt>
                <c:pt idx="7">
                  <c:v>320</c:v>
                </c:pt>
                <c:pt idx="8">
                  <c:v>390</c:v>
                </c:pt>
                <c:pt idx="9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680-4808-99C3-B9598D66BE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0918888"/>
        <c:axId val="1"/>
      </c:barChart>
      <c:lineChart>
        <c:grouping val="standard"/>
        <c:varyColors val="0"/>
        <c:ser>
          <c:idx val="2"/>
          <c:order val="3"/>
          <c:tx>
            <c:strRef>
              <c:f>'1月'!$BF$23</c:f>
              <c:strCache>
                <c:ptCount val="1"/>
                <c:pt idx="0">
                  <c:v>N-1年度実績累計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'1月'!$BG$19:$BR$19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'1月'!$BG$23:$BR$23</c:f>
              <c:numCache>
                <c:formatCode>#,##0.0;[Red]\-#,##0.0</c:formatCode>
                <c:ptCount val="12"/>
                <c:pt idx="0">
                  <c:v>400</c:v>
                </c:pt>
                <c:pt idx="1">
                  <c:v>700</c:v>
                </c:pt>
                <c:pt idx="2">
                  <c:v>1050</c:v>
                </c:pt>
                <c:pt idx="3">
                  <c:v>1550</c:v>
                </c:pt>
                <c:pt idx="4">
                  <c:v>2050</c:v>
                </c:pt>
                <c:pt idx="5">
                  <c:v>2500</c:v>
                </c:pt>
                <c:pt idx="6">
                  <c:v>2850</c:v>
                </c:pt>
                <c:pt idx="7">
                  <c:v>3200</c:v>
                </c:pt>
                <c:pt idx="8">
                  <c:v>3600</c:v>
                </c:pt>
                <c:pt idx="9">
                  <c:v>4050</c:v>
                </c:pt>
                <c:pt idx="10">
                  <c:v>4500</c:v>
                </c:pt>
                <c:pt idx="11">
                  <c:v>4900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680-4808-99C3-B9598D66BE42}"/>
            </c:ext>
          </c:extLst>
        </c:ser>
        <c:ser>
          <c:idx val="3"/>
          <c:order val="4"/>
          <c:tx>
            <c:strRef>
              <c:f>'1月'!$BF$24</c:f>
              <c:strCache>
                <c:ptCount val="1"/>
                <c:pt idx="0">
                  <c:v>N年度目標累計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'1月'!$BG$19:$BR$19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'1月'!$BG$24:$BR$24</c:f>
              <c:numCache>
                <c:formatCode>#,##0.0;[Red]\-#,##0.0</c:formatCode>
                <c:ptCount val="12"/>
                <c:pt idx="0">
                  <c:v>388</c:v>
                </c:pt>
                <c:pt idx="1">
                  <c:v>679</c:v>
                </c:pt>
                <c:pt idx="2">
                  <c:v>1018.5</c:v>
                </c:pt>
                <c:pt idx="3">
                  <c:v>1503.5</c:v>
                </c:pt>
                <c:pt idx="4">
                  <c:v>1988.5</c:v>
                </c:pt>
                <c:pt idx="5">
                  <c:v>2425</c:v>
                </c:pt>
                <c:pt idx="6">
                  <c:v>2764.5</c:v>
                </c:pt>
                <c:pt idx="7">
                  <c:v>3104</c:v>
                </c:pt>
                <c:pt idx="8">
                  <c:v>3492</c:v>
                </c:pt>
                <c:pt idx="9">
                  <c:v>3928.5</c:v>
                </c:pt>
                <c:pt idx="10">
                  <c:v>4365</c:v>
                </c:pt>
                <c:pt idx="11">
                  <c:v>4753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680-4808-99C3-B9598D66BE42}"/>
            </c:ext>
          </c:extLst>
        </c:ser>
        <c:ser>
          <c:idx val="4"/>
          <c:order val="5"/>
          <c:tx>
            <c:strRef>
              <c:f>'1月'!$BF$25</c:f>
              <c:strCache>
                <c:ptCount val="1"/>
                <c:pt idx="0">
                  <c:v>N年度実績累計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'1月'!$BG$19:$BR$19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'1月'!$BG$25:$BR$25</c:f>
              <c:numCache>
                <c:formatCode>#,##0.0;[Red]\-#,##0.0</c:formatCode>
                <c:ptCount val="12"/>
                <c:pt idx="0">
                  <c:v>350</c:v>
                </c:pt>
                <c:pt idx="1">
                  <c:v>640</c:v>
                </c:pt>
                <c:pt idx="2">
                  <c:v>980</c:v>
                </c:pt>
                <c:pt idx="3">
                  <c:v>1480</c:v>
                </c:pt>
                <c:pt idx="4">
                  <c:v>1980</c:v>
                </c:pt>
                <c:pt idx="5">
                  <c:v>2430</c:v>
                </c:pt>
                <c:pt idx="6">
                  <c:v>2750</c:v>
                </c:pt>
                <c:pt idx="7">
                  <c:v>3070</c:v>
                </c:pt>
                <c:pt idx="8">
                  <c:v>3460</c:v>
                </c:pt>
                <c:pt idx="9">
                  <c:v>3910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680-4808-99C3-B9598D66BE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909188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(t-CO</a:t>
                </a:r>
                <a:r>
                  <a:rPr lang="en-US" altLang="ja-JP" baseline="-25000"/>
                  <a:t>2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2.1164184715637337E-2"/>
              <c:y val="8.6371148050938082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0918888"/>
        <c:crosses val="autoZero"/>
        <c:crossBetween val="between"/>
        <c:majorUnit val="2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70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(t-CO</a:t>
                </a:r>
                <a:r>
                  <a:rPr lang="en-US" altLang="ja-JP" baseline="-25000"/>
                  <a:t>2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0.87830907078259779"/>
              <c:y val="8.6371148050938082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  <c:majorUnit val="1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46588868708841"/>
          <c:y val="0.20948703992646081"/>
          <c:w val="0.7857163156113478"/>
          <c:h val="0.6748106486689163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'1月'!$BF$29</c:f>
              <c:strCache>
                <c:ptCount val="1"/>
                <c:pt idx="0">
                  <c:v>N-1年度単月実績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'1月'!$BG$28:$BR$28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'1月'!$BG$29:$BR$29</c:f>
              <c:numCache>
                <c:formatCode>#,##0.0;[Red]\-#,##0.0</c:formatCode>
                <c:ptCount val="12"/>
                <c:pt idx="0">
                  <c:v>300</c:v>
                </c:pt>
                <c:pt idx="1">
                  <c:v>200</c:v>
                </c:pt>
                <c:pt idx="2">
                  <c:v>250</c:v>
                </c:pt>
                <c:pt idx="3">
                  <c:v>400</c:v>
                </c:pt>
                <c:pt idx="4">
                  <c:v>400</c:v>
                </c:pt>
                <c:pt idx="5">
                  <c:v>350</c:v>
                </c:pt>
                <c:pt idx="6">
                  <c:v>250</c:v>
                </c:pt>
                <c:pt idx="7">
                  <c:v>250</c:v>
                </c:pt>
                <c:pt idx="8">
                  <c:v>300</c:v>
                </c:pt>
                <c:pt idx="9">
                  <c:v>350</c:v>
                </c:pt>
                <c:pt idx="10">
                  <c:v>350</c:v>
                </c:pt>
                <c:pt idx="11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1E-4109-879C-797370DE719B}"/>
            </c:ext>
          </c:extLst>
        </c:ser>
        <c:ser>
          <c:idx val="0"/>
          <c:order val="1"/>
          <c:tx>
            <c:strRef>
              <c:f>'1月'!$BF$30</c:f>
              <c:strCache>
                <c:ptCount val="1"/>
                <c:pt idx="0">
                  <c:v>N年度単月目標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'1月'!$BG$28:$BR$28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'1月'!$BG$30:$BR$30</c:f>
              <c:numCache>
                <c:formatCode>#,##0.0;[Red]\-#,##0.0</c:formatCode>
                <c:ptCount val="12"/>
                <c:pt idx="0">
                  <c:v>291</c:v>
                </c:pt>
                <c:pt idx="1">
                  <c:v>414</c:v>
                </c:pt>
                <c:pt idx="2">
                  <c:v>575</c:v>
                </c:pt>
                <c:pt idx="3">
                  <c:v>557</c:v>
                </c:pt>
                <c:pt idx="4">
                  <c:v>437</c:v>
                </c:pt>
                <c:pt idx="5">
                  <c:v>504</c:v>
                </c:pt>
                <c:pt idx="6">
                  <c:v>454</c:v>
                </c:pt>
                <c:pt idx="7">
                  <c:v>489</c:v>
                </c:pt>
                <c:pt idx="8">
                  <c:v>588</c:v>
                </c:pt>
                <c:pt idx="9">
                  <c:v>601</c:v>
                </c:pt>
                <c:pt idx="10">
                  <c:v>644</c:v>
                </c:pt>
                <c:pt idx="11">
                  <c:v>690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1E-4109-879C-797370DE719B}"/>
            </c:ext>
          </c:extLst>
        </c:ser>
        <c:ser>
          <c:idx val="5"/>
          <c:order val="2"/>
          <c:tx>
            <c:strRef>
              <c:f>'1月'!$BF$31</c:f>
              <c:strCache>
                <c:ptCount val="1"/>
                <c:pt idx="0">
                  <c:v>N年度単月実績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'1月'!$BG$28:$BR$28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'1月'!$BG$31:$BR$31</c:f>
              <c:numCache>
                <c:formatCode>#,##0.0;[Red]\-#,##0.0</c:formatCode>
                <c:ptCount val="12"/>
                <c:pt idx="0">
                  <c:v>350</c:v>
                </c:pt>
                <c:pt idx="1">
                  <c:v>420</c:v>
                </c:pt>
                <c:pt idx="2">
                  <c:v>550</c:v>
                </c:pt>
                <c:pt idx="3">
                  <c:v>570</c:v>
                </c:pt>
                <c:pt idx="4">
                  <c:v>450</c:v>
                </c:pt>
                <c:pt idx="5">
                  <c:v>520</c:v>
                </c:pt>
                <c:pt idx="6">
                  <c:v>450</c:v>
                </c:pt>
                <c:pt idx="7">
                  <c:v>470</c:v>
                </c:pt>
                <c:pt idx="8">
                  <c:v>600</c:v>
                </c:pt>
                <c:pt idx="9">
                  <c:v>610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1E-4109-879C-797370DE71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0914296"/>
        <c:axId val="1"/>
      </c:barChart>
      <c:lineChart>
        <c:grouping val="standard"/>
        <c:varyColors val="0"/>
        <c:ser>
          <c:idx val="2"/>
          <c:order val="3"/>
          <c:tx>
            <c:strRef>
              <c:f>'1月'!$BF$32</c:f>
              <c:strCache>
                <c:ptCount val="1"/>
                <c:pt idx="0">
                  <c:v>N-1年度実績累計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'1月'!$BG$28:$BR$28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'1月'!$BG$32:$BR$32</c:f>
              <c:numCache>
                <c:formatCode>#,##0.0;[Red]\-#,##0.0</c:formatCode>
                <c:ptCount val="12"/>
                <c:pt idx="0">
                  <c:v>300</c:v>
                </c:pt>
                <c:pt idx="1">
                  <c:v>500</c:v>
                </c:pt>
                <c:pt idx="2">
                  <c:v>750</c:v>
                </c:pt>
                <c:pt idx="3">
                  <c:v>1150</c:v>
                </c:pt>
                <c:pt idx="4">
                  <c:v>1550</c:v>
                </c:pt>
                <c:pt idx="5">
                  <c:v>1900</c:v>
                </c:pt>
                <c:pt idx="6">
                  <c:v>2150</c:v>
                </c:pt>
                <c:pt idx="7">
                  <c:v>2400</c:v>
                </c:pt>
                <c:pt idx="8">
                  <c:v>2700</c:v>
                </c:pt>
                <c:pt idx="9">
                  <c:v>3050</c:v>
                </c:pt>
                <c:pt idx="10">
                  <c:v>3400</c:v>
                </c:pt>
                <c:pt idx="11">
                  <c:v>3700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81E-4109-879C-797370DE719B}"/>
            </c:ext>
          </c:extLst>
        </c:ser>
        <c:ser>
          <c:idx val="3"/>
          <c:order val="4"/>
          <c:tx>
            <c:strRef>
              <c:f>'1月'!$BF$33</c:f>
              <c:strCache>
                <c:ptCount val="1"/>
                <c:pt idx="0">
                  <c:v>N年度目標累計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'1月'!$BG$28:$BR$28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'1月'!$BG$33:$BR$33</c:f>
              <c:numCache>
                <c:formatCode>#,##0.0;[Red]\-#,##0.0</c:formatCode>
                <c:ptCount val="12"/>
                <c:pt idx="0">
                  <c:v>291</c:v>
                </c:pt>
                <c:pt idx="1">
                  <c:v>705</c:v>
                </c:pt>
                <c:pt idx="2">
                  <c:v>1280</c:v>
                </c:pt>
                <c:pt idx="3">
                  <c:v>1837</c:v>
                </c:pt>
                <c:pt idx="4">
                  <c:v>2274</c:v>
                </c:pt>
                <c:pt idx="5">
                  <c:v>2778</c:v>
                </c:pt>
                <c:pt idx="6">
                  <c:v>3232</c:v>
                </c:pt>
                <c:pt idx="7">
                  <c:v>3721</c:v>
                </c:pt>
                <c:pt idx="8">
                  <c:v>4309</c:v>
                </c:pt>
                <c:pt idx="9">
                  <c:v>4910</c:v>
                </c:pt>
                <c:pt idx="10">
                  <c:v>5554</c:v>
                </c:pt>
                <c:pt idx="11">
                  <c:v>6244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81E-4109-879C-797370DE719B}"/>
            </c:ext>
          </c:extLst>
        </c:ser>
        <c:ser>
          <c:idx val="4"/>
          <c:order val="5"/>
          <c:tx>
            <c:strRef>
              <c:f>'1月'!$BF$34</c:f>
              <c:strCache>
                <c:ptCount val="1"/>
                <c:pt idx="0">
                  <c:v>N年度実績累計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'1月'!$BG$28:$BR$28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'1月'!$BG$34:$BR$34</c:f>
              <c:numCache>
                <c:formatCode>#,##0.0;[Red]\-#,##0.0</c:formatCode>
                <c:ptCount val="12"/>
                <c:pt idx="0">
                  <c:v>350</c:v>
                </c:pt>
                <c:pt idx="1">
                  <c:v>770</c:v>
                </c:pt>
                <c:pt idx="2">
                  <c:v>1320</c:v>
                </c:pt>
                <c:pt idx="3">
                  <c:v>1890</c:v>
                </c:pt>
                <c:pt idx="4">
                  <c:v>2340</c:v>
                </c:pt>
                <c:pt idx="5">
                  <c:v>2860</c:v>
                </c:pt>
                <c:pt idx="6">
                  <c:v>3310</c:v>
                </c:pt>
                <c:pt idx="7">
                  <c:v>3780</c:v>
                </c:pt>
                <c:pt idx="8">
                  <c:v>4380</c:v>
                </c:pt>
                <c:pt idx="9">
                  <c:v>4990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81E-4109-879C-797370DE71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909142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(t-CO</a:t>
                </a:r>
                <a:r>
                  <a:rPr lang="en-US" altLang="ja-JP" baseline="-25000"/>
                  <a:t>2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1.5873015873015872E-2"/>
              <c:y val="8.562768363631966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0914296"/>
        <c:crosses val="autoZero"/>
        <c:crossBetween val="between"/>
        <c:majorUnit val="2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70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(t-CO</a:t>
                </a:r>
                <a:r>
                  <a:rPr lang="en-US" altLang="ja-JP" baseline="-25000"/>
                  <a:t>2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0.87566359760585488"/>
              <c:y val="9.3784728521838001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  <c:majorUnit val="1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52936024656975"/>
          <c:y val="0.12638280404522892"/>
          <c:w val="0.79894386301221221"/>
          <c:h val="0.7409182619945018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'1月'!$BF$47</c:f>
              <c:strCache>
                <c:ptCount val="1"/>
                <c:pt idx="0">
                  <c:v>N-1年度単月実績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'1月'!$BG$46:$BR$46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'1月'!$BG$47:$BR$47</c:f>
              <c:numCache>
                <c:formatCode>#,##0.0;[Red]\-#,##0.0</c:formatCode>
                <c:ptCount val="12"/>
                <c:pt idx="0">
                  <c:v>200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300</c:v>
                </c:pt>
                <c:pt idx="5">
                  <c:v>250</c:v>
                </c:pt>
                <c:pt idx="6">
                  <c:v>150</c:v>
                </c:pt>
                <c:pt idx="7">
                  <c:v>150</c:v>
                </c:pt>
                <c:pt idx="8">
                  <c:v>200</c:v>
                </c:pt>
                <c:pt idx="9">
                  <c:v>250</c:v>
                </c:pt>
                <c:pt idx="10">
                  <c:v>250</c:v>
                </c:pt>
                <c:pt idx="11">
                  <c:v>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DC-44CA-BF8A-51955A24C97F}"/>
            </c:ext>
          </c:extLst>
        </c:ser>
        <c:ser>
          <c:idx val="0"/>
          <c:order val="1"/>
          <c:tx>
            <c:strRef>
              <c:f>'1月'!$BF$48</c:f>
              <c:strCache>
                <c:ptCount val="1"/>
                <c:pt idx="0">
                  <c:v>N年度単月目標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'1月'!$BG$46:$BR$46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'1月'!$BG$48:$BR$48</c:f>
              <c:numCache>
                <c:formatCode>#,##0.0;[Red]\-#,##0.0</c:formatCode>
                <c:ptCount val="12"/>
                <c:pt idx="0">
                  <c:v>194</c:v>
                </c:pt>
                <c:pt idx="1">
                  <c:v>97</c:v>
                </c:pt>
                <c:pt idx="2">
                  <c:v>194</c:v>
                </c:pt>
                <c:pt idx="3">
                  <c:v>291</c:v>
                </c:pt>
                <c:pt idx="4">
                  <c:v>291</c:v>
                </c:pt>
                <c:pt idx="5">
                  <c:v>242.5</c:v>
                </c:pt>
                <c:pt idx="6">
                  <c:v>145.5</c:v>
                </c:pt>
                <c:pt idx="7">
                  <c:v>145.5</c:v>
                </c:pt>
                <c:pt idx="8">
                  <c:v>194</c:v>
                </c:pt>
                <c:pt idx="9">
                  <c:v>242.5</c:v>
                </c:pt>
                <c:pt idx="10">
                  <c:v>242.5</c:v>
                </c:pt>
                <c:pt idx="11">
                  <c:v>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DC-44CA-BF8A-51955A24C97F}"/>
            </c:ext>
          </c:extLst>
        </c:ser>
        <c:ser>
          <c:idx val="5"/>
          <c:order val="2"/>
          <c:tx>
            <c:strRef>
              <c:f>'1月'!$BF$49</c:f>
              <c:strCache>
                <c:ptCount val="1"/>
                <c:pt idx="0">
                  <c:v>N年度単月実績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'1月'!$BG$46:$BR$46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'1月'!$BG$49:$BR$49</c:f>
              <c:numCache>
                <c:formatCode>#,##0.0;[Red]\-#,##0.0</c:formatCode>
                <c:ptCount val="12"/>
                <c:pt idx="0">
                  <c:v>190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320</c:v>
                </c:pt>
                <c:pt idx="5">
                  <c:v>270</c:v>
                </c:pt>
                <c:pt idx="6">
                  <c:v>150</c:v>
                </c:pt>
                <c:pt idx="7">
                  <c:v>140</c:v>
                </c:pt>
                <c:pt idx="8">
                  <c:v>210</c:v>
                </c:pt>
                <c:pt idx="9">
                  <c:v>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DC-44CA-BF8A-51955A24C9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0916920"/>
        <c:axId val="1"/>
      </c:barChart>
      <c:lineChart>
        <c:grouping val="standard"/>
        <c:varyColors val="0"/>
        <c:ser>
          <c:idx val="2"/>
          <c:order val="3"/>
          <c:tx>
            <c:strRef>
              <c:f>'1月'!$BF$50</c:f>
              <c:strCache>
                <c:ptCount val="1"/>
                <c:pt idx="0">
                  <c:v>N-1年度実績累計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'1月'!$BG$46:$BR$46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'1月'!$BG$50:$BR$50</c:f>
              <c:numCache>
                <c:formatCode>#,##0.0;[Red]\-#,##0.0</c:formatCode>
                <c:ptCount val="12"/>
                <c:pt idx="0">
                  <c:v>200</c:v>
                </c:pt>
                <c:pt idx="1">
                  <c:v>300</c:v>
                </c:pt>
                <c:pt idx="2">
                  <c:v>500</c:v>
                </c:pt>
                <c:pt idx="3">
                  <c:v>800</c:v>
                </c:pt>
                <c:pt idx="4">
                  <c:v>1100</c:v>
                </c:pt>
                <c:pt idx="5">
                  <c:v>1350</c:v>
                </c:pt>
                <c:pt idx="6">
                  <c:v>1500</c:v>
                </c:pt>
                <c:pt idx="7">
                  <c:v>1650</c:v>
                </c:pt>
                <c:pt idx="8">
                  <c:v>1850</c:v>
                </c:pt>
                <c:pt idx="9">
                  <c:v>2100</c:v>
                </c:pt>
                <c:pt idx="10">
                  <c:v>2350</c:v>
                </c:pt>
                <c:pt idx="11">
                  <c:v>2550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5DC-44CA-BF8A-51955A24C97F}"/>
            </c:ext>
          </c:extLst>
        </c:ser>
        <c:ser>
          <c:idx val="3"/>
          <c:order val="4"/>
          <c:tx>
            <c:strRef>
              <c:f>'1月'!$BF$51</c:f>
              <c:strCache>
                <c:ptCount val="1"/>
                <c:pt idx="0">
                  <c:v>N年度目標累計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'1月'!$BG$46:$BR$46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'1月'!$BG$51:$BR$51</c:f>
              <c:numCache>
                <c:formatCode>#,##0.0;[Red]\-#,##0.0</c:formatCode>
                <c:ptCount val="12"/>
                <c:pt idx="0">
                  <c:v>194</c:v>
                </c:pt>
                <c:pt idx="1">
                  <c:v>291</c:v>
                </c:pt>
                <c:pt idx="2">
                  <c:v>485</c:v>
                </c:pt>
                <c:pt idx="3">
                  <c:v>776</c:v>
                </c:pt>
                <c:pt idx="4">
                  <c:v>1067</c:v>
                </c:pt>
                <c:pt idx="5">
                  <c:v>1309.5</c:v>
                </c:pt>
                <c:pt idx="6">
                  <c:v>1455</c:v>
                </c:pt>
                <c:pt idx="7">
                  <c:v>1600.5</c:v>
                </c:pt>
                <c:pt idx="8">
                  <c:v>1794.5</c:v>
                </c:pt>
                <c:pt idx="9">
                  <c:v>2037</c:v>
                </c:pt>
                <c:pt idx="10">
                  <c:v>2279.5</c:v>
                </c:pt>
                <c:pt idx="11">
                  <c:v>2473.5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5DC-44CA-BF8A-51955A24C97F}"/>
            </c:ext>
          </c:extLst>
        </c:ser>
        <c:ser>
          <c:idx val="4"/>
          <c:order val="5"/>
          <c:tx>
            <c:strRef>
              <c:f>'1月'!$BF$52</c:f>
              <c:strCache>
                <c:ptCount val="1"/>
                <c:pt idx="0">
                  <c:v>N年度実績累計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'1月'!$BG$46:$BR$46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'1月'!$BG$52:$BR$52</c:f>
              <c:numCache>
                <c:formatCode>#,##0.0;[Red]\-#,##0.0</c:formatCode>
                <c:ptCount val="12"/>
                <c:pt idx="0">
                  <c:v>190</c:v>
                </c:pt>
                <c:pt idx="1">
                  <c:v>290</c:v>
                </c:pt>
                <c:pt idx="2">
                  <c:v>490</c:v>
                </c:pt>
                <c:pt idx="3">
                  <c:v>790</c:v>
                </c:pt>
                <c:pt idx="4">
                  <c:v>1110</c:v>
                </c:pt>
                <c:pt idx="5">
                  <c:v>1380</c:v>
                </c:pt>
                <c:pt idx="6">
                  <c:v>1530</c:v>
                </c:pt>
                <c:pt idx="7">
                  <c:v>1670</c:v>
                </c:pt>
                <c:pt idx="8">
                  <c:v>1880</c:v>
                </c:pt>
                <c:pt idx="9">
                  <c:v>2130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5DC-44CA-BF8A-51955A24C9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909169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0"/>
        </c:scaling>
        <c:delete val="0"/>
        <c:axPos val="l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0916920"/>
        <c:crosses val="autoZero"/>
        <c:crossBetween val="between"/>
        <c:majorUnit val="2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7000"/>
          <c:min val="0"/>
        </c:scaling>
        <c:delete val="0"/>
        <c:axPos val="r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  <c:majorUnit val="1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19774925013751E-2"/>
          <c:y val="0.13850740355568761"/>
          <c:w val="0.83333548625445975"/>
          <c:h val="0.7566275441984846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'4月'!$BF$56</c:f>
              <c:strCache>
                <c:ptCount val="1"/>
                <c:pt idx="0">
                  <c:v>N-1年度単月実績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'4月'!$BG$55:$BR$55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'4月'!$BG$56:$BR$56</c:f>
              <c:numCache>
                <c:formatCode>#,##0.0;[Red]\-#,##0.0</c:formatCode>
                <c:ptCount val="12"/>
                <c:pt idx="0">
                  <c:v>150</c:v>
                </c:pt>
                <c:pt idx="1">
                  <c:v>100</c:v>
                </c:pt>
                <c:pt idx="2">
                  <c:v>150</c:v>
                </c:pt>
                <c:pt idx="3">
                  <c:v>250</c:v>
                </c:pt>
                <c:pt idx="4">
                  <c:v>250</c:v>
                </c:pt>
                <c:pt idx="5">
                  <c:v>200</c:v>
                </c:pt>
                <c:pt idx="6">
                  <c:v>150</c:v>
                </c:pt>
                <c:pt idx="7">
                  <c:v>150</c:v>
                </c:pt>
                <c:pt idx="8">
                  <c:v>200</c:v>
                </c:pt>
                <c:pt idx="9">
                  <c:v>200</c:v>
                </c:pt>
                <c:pt idx="10">
                  <c:v>200</c:v>
                </c:pt>
                <c:pt idx="11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7D-47F1-A3DD-BD2439458F3D}"/>
            </c:ext>
          </c:extLst>
        </c:ser>
        <c:ser>
          <c:idx val="0"/>
          <c:order val="1"/>
          <c:tx>
            <c:strRef>
              <c:f>'4月'!$BF$57</c:f>
              <c:strCache>
                <c:ptCount val="1"/>
                <c:pt idx="0">
                  <c:v>N年度単月目標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'4月'!$BG$55:$BR$55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'4月'!$BG$57:$BR$57</c:f>
              <c:numCache>
                <c:formatCode>#,##0.0;[Red]\-#,##0.0</c:formatCode>
                <c:ptCount val="12"/>
                <c:pt idx="0">
                  <c:v>145.5</c:v>
                </c:pt>
                <c:pt idx="1">
                  <c:v>97</c:v>
                </c:pt>
                <c:pt idx="2">
                  <c:v>145.5</c:v>
                </c:pt>
                <c:pt idx="3">
                  <c:v>242.5</c:v>
                </c:pt>
                <c:pt idx="4">
                  <c:v>242.5</c:v>
                </c:pt>
                <c:pt idx="5">
                  <c:v>194</c:v>
                </c:pt>
                <c:pt idx="6">
                  <c:v>145.5</c:v>
                </c:pt>
                <c:pt idx="7">
                  <c:v>145.5</c:v>
                </c:pt>
                <c:pt idx="8">
                  <c:v>194</c:v>
                </c:pt>
                <c:pt idx="9">
                  <c:v>194</c:v>
                </c:pt>
                <c:pt idx="10">
                  <c:v>194</c:v>
                </c:pt>
                <c:pt idx="11">
                  <c:v>145.5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7D-47F1-A3DD-BD2439458F3D}"/>
            </c:ext>
          </c:extLst>
        </c:ser>
        <c:ser>
          <c:idx val="5"/>
          <c:order val="2"/>
          <c:tx>
            <c:strRef>
              <c:f>'4月'!$BF$58</c:f>
              <c:strCache>
                <c:ptCount val="1"/>
                <c:pt idx="0">
                  <c:v>N年度単月実績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'4月'!$BG$55:$BR$55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'4月'!$BG$58:$BR$58</c:f>
              <c:numCache>
                <c:formatCode>#,##0.0;[Red]\-#,##0.0</c:formatCode>
                <c:ptCount val="12"/>
                <c:pt idx="0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7D-47F1-A3DD-BD2439458F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4584088"/>
        <c:axId val="1"/>
      </c:barChart>
      <c:lineChart>
        <c:grouping val="standard"/>
        <c:varyColors val="0"/>
        <c:ser>
          <c:idx val="2"/>
          <c:order val="3"/>
          <c:tx>
            <c:strRef>
              <c:f>'4月'!$BF$59</c:f>
              <c:strCache>
                <c:ptCount val="1"/>
                <c:pt idx="0">
                  <c:v>N-1年度実績累計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'4月'!$BG$55:$BR$55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'4月'!$BG$59:$BR$59</c:f>
              <c:numCache>
                <c:formatCode>#,##0.0;[Red]\-#,##0.0</c:formatCode>
                <c:ptCount val="12"/>
                <c:pt idx="0">
                  <c:v>150</c:v>
                </c:pt>
                <c:pt idx="1">
                  <c:v>250</c:v>
                </c:pt>
                <c:pt idx="2">
                  <c:v>400</c:v>
                </c:pt>
                <c:pt idx="3">
                  <c:v>650</c:v>
                </c:pt>
                <c:pt idx="4">
                  <c:v>900</c:v>
                </c:pt>
                <c:pt idx="5">
                  <c:v>1100</c:v>
                </c:pt>
                <c:pt idx="6">
                  <c:v>1250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2150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47D-47F1-A3DD-BD2439458F3D}"/>
            </c:ext>
          </c:extLst>
        </c:ser>
        <c:ser>
          <c:idx val="3"/>
          <c:order val="4"/>
          <c:tx>
            <c:strRef>
              <c:f>'4月'!$BF$60</c:f>
              <c:strCache>
                <c:ptCount val="1"/>
                <c:pt idx="0">
                  <c:v>N年度目標累計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'4月'!$BG$55:$BR$55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'4月'!$BG$60:$BR$60</c:f>
              <c:numCache>
                <c:formatCode>#,##0.0;[Red]\-#,##0.0</c:formatCode>
                <c:ptCount val="12"/>
                <c:pt idx="0">
                  <c:v>145.5</c:v>
                </c:pt>
                <c:pt idx="1">
                  <c:v>242.5</c:v>
                </c:pt>
                <c:pt idx="2">
                  <c:v>388</c:v>
                </c:pt>
                <c:pt idx="3">
                  <c:v>630.5</c:v>
                </c:pt>
                <c:pt idx="4">
                  <c:v>873</c:v>
                </c:pt>
                <c:pt idx="5">
                  <c:v>1067</c:v>
                </c:pt>
                <c:pt idx="6">
                  <c:v>1212.5</c:v>
                </c:pt>
                <c:pt idx="7">
                  <c:v>1358</c:v>
                </c:pt>
                <c:pt idx="8">
                  <c:v>1552</c:v>
                </c:pt>
                <c:pt idx="9">
                  <c:v>1746</c:v>
                </c:pt>
                <c:pt idx="10">
                  <c:v>1940</c:v>
                </c:pt>
                <c:pt idx="11">
                  <c:v>2085.5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47D-47F1-A3DD-BD2439458F3D}"/>
            </c:ext>
          </c:extLst>
        </c:ser>
        <c:ser>
          <c:idx val="4"/>
          <c:order val="5"/>
          <c:tx>
            <c:strRef>
              <c:f>'4月'!$BF$61</c:f>
              <c:strCache>
                <c:ptCount val="1"/>
                <c:pt idx="0">
                  <c:v>N年度実績累計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'4月'!$BG$55:$BR$55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'4月'!$BG$61:$BR$61</c:f>
              <c:numCache>
                <c:formatCode>#,##0.0;[Red]\-#,##0.0</c:formatCode>
                <c:ptCount val="12"/>
                <c:pt idx="0">
                  <c:v>150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47D-47F1-A3DD-BD2439458F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245840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(t-CO</a:t>
                </a:r>
                <a:r>
                  <a:rPr lang="en-US" altLang="ja-JP" baseline="-25000"/>
                  <a:t>2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2.2779299326714596E-2"/>
              <c:y val="9.8232060615064624E-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4584088"/>
        <c:crosses val="autoZero"/>
        <c:crossBetween val="between"/>
        <c:majorUnit val="2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70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(t-CO</a:t>
                </a:r>
                <a:r>
                  <a:rPr lang="en-US" altLang="ja-JP" baseline="-25000"/>
                  <a:t>2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0.88194282779869915"/>
              <c:y val="1.8656465111672359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  <c:majorUnit val="1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19774925013751E-2"/>
          <c:y val="0.13850740355568761"/>
          <c:w val="0.83333548625445975"/>
          <c:h val="0.7566275441984846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'1月'!$BF$56</c:f>
              <c:strCache>
                <c:ptCount val="1"/>
                <c:pt idx="0">
                  <c:v>N-1年度単月実績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'1月'!$BG$55:$BR$55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'1月'!$BG$56:$BR$56</c:f>
              <c:numCache>
                <c:formatCode>#,##0.0;[Red]\-#,##0.0</c:formatCode>
                <c:ptCount val="12"/>
                <c:pt idx="0">
                  <c:v>150</c:v>
                </c:pt>
                <c:pt idx="1">
                  <c:v>100</c:v>
                </c:pt>
                <c:pt idx="2">
                  <c:v>150</c:v>
                </c:pt>
                <c:pt idx="3">
                  <c:v>250</c:v>
                </c:pt>
                <c:pt idx="4">
                  <c:v>250</c:v>
                </c:pt>
                <c:pt idx="5">
                  <c:v>200</c:v>
                </c:pt>
                <c:pt idx="6">
                  <c:v>150</c:v>
                </c:pt>
                <c:pt idx="7">
                  <c:v>150</c:v>
                </c:pt>
                <c:pt idx="8">
                  <c:v>200</c:v>
                </c:pt>
                <c:pt idx="9">
                  <c:v>200</c:v>
                </c:pt>
                <c:pt idx="10">
                  <c:v>200</c:v>
                </c:pt>
                <c:pt idx="11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65-4F94-854C-471CFDDE8393}"/>
            </c:ext>
          </c:extLst>
        </c:ser>
        <c:ser>
          <c:idx val="0"/>
          <c:order val="1"/>
          <c:tx>
            <c:strRef>
              <c:f>'1月'!$BF$57</c:f>
              <c:strCache>
                <c:ptCount val="1"/>
                <c:pt idx="0">
                  <c:v>N年度単月目標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'1月'!$BG$55:$BR$55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'1月'!$BG$57:$BR$57</c:f>
              <c:numCache>
                <c:formatCode>#,##0.0;[Red]\-#,##0.0</c:formatCode>
                <c:ptCount val="12"/>
                <c:pt idx="0">
                  <c:v>145.5</c:v>
                </c:pt>
                <c:pt idx="1">
                  <c:v>97</c:v>
                </c:pt>
                <c:pt idx="2">
                  <c:v>145.5</c:v>
                </c:pt>
                <c:pt idx="3">
                  <c:v>242.5</c:v>
                </c:pt>
                <c:pt idx="4">
                  <c:v>242.5</c:v>
                </c:pt>
                <c:pt idx="5">
                  <c:v>194</c:v>
                </c:pt>
                <c:pt idx="6">
                  <c:v>145.5</c:v>
                </c:pt>
                <c:pt idx="7">
                  <c:v>145.5</c:v>
                </c:pt>
                <c:pt idx="8">
                  <c:v>194</c:v>
                </c:pt>
                <c:pt idx="9">
                  <c:v>194</c:v>
                </c:pt>
                <c:pt idx="10">
                  <c:v>194</c:v>
                </c:pt>
                <c:pt idx="11">
                  <c:v>145.5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65-4F94-854C-471CFDDE8393}"/>
            </c:ext>
          </c:extLst>
        </c:ser>
        <c:ser>
          <c:idx val="5"/>
          <c:order val="2"/>
          <c:tx>
            <c:strRef>
              <c:f>'1月'!$BF$58</c:f>
              <c:strCache>
                <c:ptCount val="1"/>
                <c:pt idx="0">
                  <c:v>N年度単月実績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'1月'!$BG$55:$BR$55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'1月'!$BG$58:$BR$58</c:f>
              <c:numCache>
                <c:formatCode>#,##0.0;[Red]\-#,##0.0</c:formatCode>
                <c:ptCount val="12"/>
                <c:pt idx="0">
                  <c:v>150</c:v>
                </c:pt>
                <c:pt idx="1">
                  <c:v>100</c:v>
                </c:pt>
                <c:pt idx="2">
                  <c:v>150</c:v>
                </c:pt>
                <c:pt idx="3">
                  <c:v>250</c:v>
                </c:pt>
                <c:pt idx="4">
                  <c:v>260</c:v>
                </c:pt>
                <c:pt idx="5">
                  <c:v>210</c:v>
                </c:pt>
                <c:pt idx="6">
                  <c:v>140</c:v>
                </c:pt>
                <c:pt idx="7">
                  <c:v>130</c:v>
                </c:pt>
                <c:pt idx="8">
                  <c:v>190</c:v>
                </c:pt>
                <c:pt idx="9">
                  <c:v>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D65-4F94-854C-471CFDDE83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324960"/>
        <c:axId val="1"/>
      </c:barChart>
      <c:lineChart>
        <c:grouping val="standard"/>
        <c:varyColors val="0"/>
        <c:ser>
          <c:idx val="2"/>
          <c:order val="3"/>
          <c:tx>
            <c:strRef>
              <c:f>'1月'!$BF$59</c:f>
              <c:strCache>
                <c:ptCount val="1"/>
                <c:pt idx="0">
                  <c:v>N-1年度実績累計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'1月'!$BG$55:$BR$55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'1月'!$BG$59:$BR$59</c:f>
              <c:numCache>
                <c:formatCode>#,##0.0;[Red]\-#,##0.0</c:formatCode>
                <c:ptCount val="12"/>
                <c:pt idx="0">
                  <c:v>150</c:v>
                </c:pt>
                <c:pt idx="1">
                  <c:v>250</c:v>
                </c:pt>
                <c:pt idx="2">
                  <c:v>400</c:v>
                </c:pt>
                <c:pt idx="3">
                  <c:v>650</c:v>
                </c:pt>
                <c:pt idx="4">
                  <c:v>900</c:v>
                </c:pt>
                <c:pt idx="5">
                  <c:v>1100</c:v>
                </c:pt>
                <c:pt idx="6">
                  <c:v>1250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2150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D65-4F94-854C-471CFDDE8393}"/>
            </c:ext>
          </c:extLst>
        </c:ser>
        <c:ser>
          <c:idx val="3"/>
          <c:order val="4"/>
          <c:tx>
            <c:strRef>
              <c:f>'1月'!$BF$60</c:f>
              <c:strCache>
                <c:ptCount val="1"/>
                <c:pt idx="0">
                  <c:v>N年度目標累計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'1月'!$BG$55:$BR$55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'1月'!$BG$60:$BR$60</c:f>
              <c:numCache>
                <c:formatCode>#,##0.0;[Red]\-#,##0.0</c:formatCode>
                <c:ptCount val="12"/>
                <c:pt idx="0">
                  <c:v>145.5</c:v>
                </c:pt>
                <c:pt idx="1">
                  <c:v>242.5</c:v>
                </c:pt>
                <c:pt idx="2">
                  <c:v>388</c:v>
                </c:pt>
                <c:pt idx="3">
                  <c:v>630.5</c:v>
                </c:pt>
                <c:pt idx="4">
                  <c:v>873</c:v>
                </c:pt>
                <c:pt idx="5">
                  <c:v>1067</c:v>
                </c:pt>
                <c:pt idx="6">
                  <c:v>1212.5</c:v>
                </c:pt>
                <c:pt idx="7">
                  <c:v>1358</c:v>
                </c:pt>
                <c:pt idx="8">
                  <c:v>1552</c:v>
                </c:pt>
                <c:pt idx="9">
                  <c:v>1746</c:v>
                </c:pt>
                <c:pt idx="10">
                  <c:v>1940</c:v>
                </c:pt>
                <c:pt idx="11">
                  <c:v>2085.5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D65-4F94-854C-471CFDDE8393}"/>
            </c:ext>
          </c:extLst>
        </c:ser>
        <c:ser>
          <c:idx val="4"/>
          <c:order val="5"/>
          <c:tx>
            <c:strRef>
              <c:f>'1月'!$BF$61</c:f>
              <c:strCache>
                <c:ptCount val="1"/>
                <c:pt idx="0">
                  <c:v>N年度実績累計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'1月'!$BG$55:$BR$55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'1月'!$BG$61:$BR$61</c:f>
              <c:numCache>
                <c:formatCode>#,##0.0;[Red]\-#,##0.0</c:formatCode>
                <c:ptCount val="12"/>
                <c:pt idx="0">
                  <c:v>150</c:v>
                </c:pt>
                <c:pt idx="1">
                  <c:v>250</c:v>
                </c:pt>
                <c:pt idx="2">
                  <c:v>400</c:v>
                </c:pt>
                <c:pt idx="3">
                  <c:v>650</c:v>
                </c:pt>
                <c:pt idx="4">
                  <c:v>910</c:v>
                </c:pt>
                <c:pt idx="5">
                  <c:v>1120</c:v>
                </c:pt>
                <c:pt idx="6">
                  <c:v>1260</c:v>
                </c:pt>
                <c:pt idx="7">
                  <c:v>1390</c:v>
                </c:pt>
                <c:pt idx="8">
                  <c:v>1580</c:v>
                </c:pt>
                <c:pt idx="9">
                  <c:v>1780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D65-4F94-854C-471CFDDE83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913249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(t-CO</a:t>
                </a:r>
                <a:r>
                  <a:rPr lang="en-US" altLang="ja-JP" baseline="-25000"/>
                  <a:t>2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2.2779299326714596E-2"/>
              <c:y val="9.8232060615064624E-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1324960"/>
        <c:crosses val="autoZero"/>
        <c:crossBetween val="between"/>
        <c:majorUnit val="2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70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(t-CO</a:t>
                </a:r>
                <a:r>
                  <a:rPr lang="en-US" altLang="ja-JP" baseline="-25000"/>
                  <a:t>2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0.88194282779869915"/>
              <c:y val="1.8656465111672359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  <c:majorUnit val="1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19774925013751E-2"/>
          <c:y val="0.14182070150196147"/>
          <c:w val="0.82539895781394113"/>
          <c:h val="0.7443050897112412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'2月'!$BF$38</c:f>
              <c:strCache>
                <c:ptCount val="1"/>
                <c:pt idx="0">
                  <c:v>N-1年度単月実績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'2月'!$BG$37:$BR$37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'2月'!$BG$38:$BR$38</c:f>
              <c:numCache>
                <c:formatCode>#,##0.0;[Red]\-#,##0.0</c:formatCode>
                <c:ptCount val="12"/>
                <c:pt idx="0">
                  <c:v>250</c:v>
                </c:pt>
                <c:pt idx="1">
                  <c:v>150</c:v>
                </c:pt>
                <c:pt idx="2">
                  <c:v>200</c:v>
                </c:pt>
                <c:pt idx="3">
                  <c:v>350</c:v>
                </c:pt>
                <c:pt idx="4">
                  <c:v>350</c:v>
                </c:pt>
                <c:pt idx="5">
                  <c:v>300</c:v>
                </c:pt>
                <c:pt idx="6">
                  <c:v>200</c:v>
                </c:pt>
                <c:pt idx="7">
                  <c:v>200</c:v>
                </c:pt>
                <c:pt idx="8">
                  <c:v>250</c:v>
                </c:pt>
                <c:pt idx="9">
                  <c:v>300</c:v>
                </c:pt>
                <c:pt idx="10">
                  <c:v>300</c:v>
                </c:pt>
                <c:pt idx="11">
                  <c:v>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C0-49B1-AD2F-DA34139198FB}"/>
            </c:ext>
          </c:extLst>
        </c:ser>
        <c:ser>
          <c:idx val="0"/>
          <c:order val="1"/>
          <c:tx>
            <c:strRef>
              <c:f>'2月'!$BF$39</c:f>
              <c:strCache>
                <c:ptCount val="1"/>
                <c:pt idx="0">
                  <c:v>N年度単月目標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'2月'!$BG$37:$BR$37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'2月'!$BG$39:$BR$39</c:f>
              <c:numCache>
                <c:formatCode>#,##0.0;[Red]\-#,##0.0</c:formatCode>
                <c:ptCount val="12"/>
                <c:pt idx="0">
                  <c:v>242.5</c:v>
                </c:pt>
                <c:pt idx="1">
                  <c:v>145.5</c:v>
                </c:pt>
                <c:pt idx="2">
                  <c:v>194</c:v>
                </c:pt>
                <c:pt idx="3">
                  <c:v>339.5</c:v>
                </c:pt>
                <c:pt idx="4">
                  <c:v>339.5</c:v>
                </c:pt>
                <c:pt idx="5">
                  <c:v>291</c:v>
                </c:pt>
                <c:pt idx="6">
                  <c:v>194</c:v>
                </c:pt>
                <c:pt idx="7">
                  <c:v>194</c:v>
                </c:pt>
                <c:pt idx="8">
                  <c:v>242.5</c:v>
                </c:pt>
                <c:pt idx="9">
                  <c:v>291</c:v>
                </c:pt>
                <c:pt idx="10">
                  <c:v>291</c:v>
                </c:pt>
                <c:pt idx="11">
                  <c:v>242.5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C0-49B1-AD2F-DA34139198FB}"/>
            </c:ext>
          </c:extLst>
        </c:ser>
        <c:ser>
          <c:idx val="5"/>
          <c:order val="2"/>
          <c:tx>
            <c:strRef>
              <c:f>'2月'!$BF$40</c:f>
              <c:strCache>
                <c:ptCount val="1"/>
                <c:pt idx="0">
                  <c:v>N年度単月実績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'2月'!$BG$37:$BR$37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'2月'!$BG$40:$BR$40</c:f>
              <c:numCache>
                <c:formatCode>#,##0.0;[Red]\-#,##0.0</c:formatCode>
                <c:ptCount val="12"/>
                <c:pt idx="0">
                  <c:v>250</c:v>
                </c:pt>
                <c:pt idx="1">
                  <c:v>150</c:v>
                </c:pt>
                <c:pt idx="2">
                  <c:v>190</c:v>
                </c:pt>
                <c:pt idx="3">
                  <c:v>350</c:v>
                </c:pt>
                <c:pt idx="4">
                  <c:v>360</c:v>
                </c:pt>
                <c:pt idx="5">
                  <c:v>320</c:v>
                </c:pt>
                <c:pt idx="6">
                  <c:v>200</c:v>
                </c:pt>
                <c:pt idx="7">
                  <c:v>185</c:v>
                </c:pt>
                <c:pt idx="8">
                  <c:v>250</c:v>
                </c:pt>
                <c:pt idx="9">
                  <c:v>300</c:v>
                </c:pt>
                <c:pt idx="10">
                  <c:v>310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2C0-49B1-AD2F-DA34139198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317416"/>
        <c:axId val="1"/>
      </c:barChart>
      <c:lineChart>
        <c:grouping val="standard"/>
        <c:varyColors val="0"/>
        <c:ser>
          <c:idx val="2"/>
          <c:order val="3"/>
          <c:tx>
            <c:strRef>
              <c:f>'2月'!$BF$41</c:f>
              <c:strCache>
                <c:ptCount val="1"/>
                <c:pt idx="0">
                  <c:v>N-1年度実績累計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'2月'!$BG$37:$BR$37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'2月'!$BG$41:$BR$41</c:f>
              <c:numCache>
                <c:formatCode>#,##0.0;[Red]\-#,##0.0</c:formatCode>
                <c:ptCount val="12"/>
                <c:pt idx="0">
                  <c:v>250</c:v>
                </c:pt>
                <c:pt idx="1">
                  <c:v>400</c:v>
                </c:pt>
                <c:pt idx="2">
                  <c:v>600</c:v>
                </c:pt>
                <c:pt idx="3">
                  <c:v>950</c:v>
                </c:pt>
                <c:pt idx="4">
                  <c:v>1300</c:v>
                </c:pt>
                <c:pt idx="5">
                  <c:v>1600</c:v>
                </c:pt>
                <c:pt idx="6">
                  <c:v>1800</c:v>
                </c:pt>
                <c:pt idx="7">
                  <c:v>2000</c:v>
                </c:pt>
                <c:pt idx="8">
                  <c:v>2250</c:v>
                </c:pt>
                <c:pt idx="9">
                  <c:v>2550</c:v>
                </c:pt>
                <c:pt idx="10">
                  <c:v>2850</c:v>
                </c:pt>
                <c:pt idx="11">
                  <c:v>3100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2C0-49B1-AD2F-DA34139198FB}"/>
            </c:ext>
          </c:extLst>
        </c:ser>
        <c:ser>
          <c:idx val="3"/>
          <c:order val="4"/>
          <c:tx>
            <c:strRef>
              <c:f>'2月'!$BF$42</c:f>
              <c:strCache>
                <c:ptCount val="1"/>
                <c:pt idx="0">
                  <c:v>N年度目標累計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'2月'!$BG$37:$BR$37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'2月'!$BG$42:$BR$42</c:f>
              <c:numCache>
                <c:formatCode>#,##0.0;[Red]\-#,##0.0</c:formatCode>
                <c:ptCount val="12"/>
                <c:pt idx="0">
                  <c:v>242.5</c:v>
                </c:pt>
                <c:pt idx="1">
                  <c:v>388</c:v>
                </c:pt>
                <c:pt idx="2">
                  <c:v>582</c:v>
                </c:pt>
                <c:pt idx="3">
                  <c:v>921.5</c:v>
                </c:pt>
                <c:pt idx="4">
                  <c:v>1261</c:v>
                </c:pt>
                <c:pt idx="5">
                  <c:v>1552</c:v>
                </c:pt>
                <c:pt idx="6">
                  <c:v>1746</c:v>
                </c:pt>
                <c:pt idx="7">
                  <c:v>1940</c:v>
                </c:pt>
                <c:pt idx="8">
                  <c:v>2182.5</c:v>
                </c:pt>
                <c:pt idx="9">
                  <c:v>2473.5</c:v>
                </c:pt>
                <c:pt idx="10">
                  <c:v>2764.5</c:v>
                </c:pt>
                <c:pt idx="11">
                  <c:v>3007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2C0-49B1-AD2F-DA34139198FB}"/>
            </c:ext>
          </c:extLst>
        </c:ser>
        <c:ser>
          <c:idx val="4"/>
          <c:order val="5"/>
          <c:tx>
            <c:strRef>
              <c:f>'2月'!$BF$43</c:f>
              <c:strCache>
                <c:ptCount val="1"/>
                <c:pt idx="0">
                  <c:v>N年度実績累計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'2月'!$BG$37:$BR$37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'2月'!$BG$43:$BR$43</c:f>
              <c:numCache>
                <c:formatCode>#,##0.0;[Red]\-#,##0.0</c:formatCode>
                <c:ptCount val="12"/>
                <c:pt idx="0">
                  <c:v>250</c:v>
                </c:pt>
                <c:pt idx="1">
                  <c:v>400</c:v>
                </c:pt>
                <c:pt idx="2">
                  <c:v>590</c:v>
                </c:pt>
                <c:pt idx="3">
                  <c:v>940</c:v>
                </c:pt>
                <c:pt idx="4">
                  <c:v>1300</c:v>
                </c:pt>
                <c:pt idx="5">
                  <c:v>1620</c:v>
                </c:pt>
                <c:pt idx="6">
                  <c:v>1820</c:v>
                </c:pt>
                <c:pt idx="7">
                  <c:v>2005</c:v>
                </c:pt>
                <c:pt idx="8">
                  <c:v>2255</c:v>
                </c:pt>
                <c:pt idx="9">
                  <c:v>2555</c:v>
                </c:pt>
                <c:pt idx="10">
                  <c:v>2865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2C0-49B1-AD2F-DA34139198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913174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(t-CO</a:t>
                </a:r>
                <a:r>
                  <a:rPr lang="en-US" altLang="ja-JP" baseline="-25000"/>
                  <a:t>2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1.8518486819582337E-2"/>
              <c:y val="2.4148981377327832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1317416"/>
        <c:crosses val="autoZero"/>
        <c:crossBetween val="between"/>
        <c:majorUnit val="2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70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(t-CO</a:t>
                </a:r>
                <a:r>
                  <a:rPr lang="en-US" altLang="ja-JP" baseline="-25000"/>
                  <a:t>2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0.88464994864772339"/>
              <c:y val="2.4694913135858018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  <c:majorUnit val="1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53984575835475"/>
          <c:y val="0.19679060950714491"/>
          <c:w val="0.76863753213367614"/>
          <c:h val="0.6912112374842033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'2月'!$BF$11</c:f>
              <c:strCache>
                <c:ptCount val="1"/>
                <c:pt idx="0">
                  <c:v>N-1年度単月実績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'2月'!$BG$10:$BR$10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'2月'!$BG$11:$BR$11</c:f>
              <c:numCache>
                <c:formatCode>#,##0.0;[Red]\-#,##0.0</c:formatCode>
                <c:ptCount val="12"/>
                <c:pt idx="0">
                  <c:v>1300</c:v>
                </c:pt>
                <c:pt idx="1">
                  <c:v>850</c:v>
                </c:pt>
                <c:pt idx="2">
                  <c:v>1150</c:v>
                </c:pt>
                <c:pt idx="3">
                  <c:v>1800</c:v>
                </c:pt>
                <c:pt idx="4">
                  <c:v>1800</c:v>
                </c:pt>
                <c:pt idx="5">
                  <c:v>1550</c:v>
                </c:pt>
                <c:pt idx="6">
                  <c:v>1100</c:v>
                </c:pt>
                <c:pt idx="7">
                  <c:v>1100</c:v>
                </c:pt>
                <c:pt idx="8">
                  <c:v>1350</c:v>
                </c:pt>
                <c:pt idx="9">
                  <c:v>1550</c:v>
                </c:pt>
                <c:pt idx="10">
                  <c:v>1550</c:v>
                </c:pt>
                <c:pt idx="11">
                  <c:v>1300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88-43C0-9512-010C99CCA9C8}"/>
            </c:ext>
          </c:extLst>
        </c:ser>
        <c:ser>
          <c:idx val="0"/>
          <c:order val="1"/>
          <c:tx>
            <c:strRef>
              <c:f>'2月'!$BF$12</c:f>
              <c:strCache>
                <c:ptCount val="1"/>
                <c:pt idx="0">
                  <c:v>N年度単月目標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'2月'!$BG$10:$BR$10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'2月'!$BG$12:$BR$12</c:f>
              <c:numCache>
                <c:formatCode>#,##0.0;[Red]\-#,##0.0</c:formatCode>
                <c:ptCount val="12"/>
                <c:pt idx="0">
                  <c:v>1261</c:v>
                </c:pt>
                <c:pt idx="1">
                  <c:v>1044.5</c:v>
                </c:pt>
                <c:pt idx="2">
                  <c:v>1448</c:v>
                </c:pt>
                <c:pt idx="3">
                  <c:v>1915</c:v>
                </c:pt>
                <c:pt idx="4">
                  <c:v>1795</c:v>
                </c:pt>
                <c:pt idx="5">
                  <c:v>1668</c:v>
                </c:pt>
                <c:pt idx="6">
                  <c:v>1278.5</c:v>
                </c:pt>
                <c:pt idx="7">
                  <c:v>1313.5</c:v>
                </c:pt>
                <c:pt idx="8">
                  <c:v>1606.5</c:v>
                </c:pt>
                <c:pt idx="9">
                  <c:v>1765</c:v>
                </c:pt>
                <c:pt idx="10">
                  <c:v>1808</c:v>
                </c:pt>
                <c:pt idx="11">
                  <c:v>1660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88-43C0-9512-010C99CCA9C8}"/>
            </c:ext>
          </c:extLst>
        </c:ser>
        <c:ser>
          <c:idx val="5"/>
          <c:order val="2"/>
          <c:tx>
            <c:strRef>
              <c:f>'2月'!$BF$13</c:f>
              <c:strCache>
                <c:ptCount val="1"/>
                <c:pt idx="0">
                  <c:v>N年度単月実績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'2月'!$BG$10:$BR$10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'2月'!$BG$13:$BR$13</c:f>
              <c:numCache>
                <c:formatCode>#,##0.0;[Red]\-#,##0.0</c:formatCode>
                <c:ptCount val="12"/>
                <c:pt idx="0">
                  <c:v>1290</c:v>
                </c:pt>
                <c:pt idx="1">
                  <c:v>1060</c:v>
                </c:pt>
                <c:pt idx="2">
                  <c:v>1430</c:v>
                </c:pt>
                <c:pt idx="3">
                  <c:v>1970</c:v>
                </c:pt>
                <c:pt idx="4">
                  <c:v>1890</c:v>
                </c:pt>
                <c:pt idx="5">
                  <c:v>1770</c:v>
                </c:pt>
                <c:pt idx="6">
                  <c:v>1260</c:v>
                </c:pt>
                <c:pt idx="7">
                  <c:v>1245</c:v>
                </c:pt>
                <c:pt idx="8">
                  <c:v>1640</c:v>
                </c:pt>
                <c:pt idx="9">
                  <c:v>1810</c:v>
                </c:pt>
                <c:pt idx="10">
                  <c:v>1850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88-43C0-9512-010C99CCA9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315120"/>
        <c:axId val="1"/>
      </c:barChart>
      <c:lineChart>
        <c:grouping val="standard"/>
        <c:varyColors val="0"/>
        <c:ser>
          <c:idx val="2"/>
          <c:order val="3"/>
          <c:tx>
            <c:strRef>
              <c:f>'2月'!$BF$14</c:f>
              <c:strCache>
                <c:ptCount val="1"/>
                <c:pt idx="0">
                  <c:v>N-1年度実績累計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'2月'!$BG$10:$BR$10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'2月'!$BG$14:$BR$14</c:f>
              <c:numCache>
                <c:formatCode>#,##0.0;[Red]\-#,##0.0</c:formatCode>
                <c:ptCount val="12"/>
                <c:pt idx="0">
                  <c:v>1300</c:v>
                </c:pt>
                <c:pt idx="1">
                  <c:v>2150</c:v>
                </c:pt>
                <c:pt idx="2">
                  <c:v>3300</c:v>
                </c:pt>
                <c:pt idx="3">
                  <c:v>5100</c:v>
                </c:pt>
                <c:pt idx="4">
                  <c:v>6900</c:v>
                </c:pt>
                <c:pt idx="5">
                  <c:v>8450</c:v>
                </c:pt>
                <c:pt idx="6">
                  <c:v>9550</c:v>
                </c:pt>
                <c:pt idx="7">
                  <c:v>10650</c:v>
                </c:pt>
                <c:pt idx="8">
                  <c:v>12000</c:v>
                </c:pt>
                <c:pt idx="9">
                  <c:v>13550</c:v>
                </c:pt>
                <c:pt idx="10">
                  <c:v>15100</c:v>
                </c:pt>
                <c:pt idx="11">
                  <c:v>16400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288-43C0-9512-010C99CCA9C8}"/>
            </c:ext>
          </c:extLst>
        </c:ser>
        <c:ser>
          <c:idx val="3"/>
          <c:order val="4"/>
          <c:tx>
            <c:strRef>
              <c:f>'2月'!$BF$15</c:f>
              <c:strCache>
                <c:ptCount val="1"/>
                <c:pt idx="0">
                  <c:v>N年度目標累計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'2月'!$BG$10:$BR$10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'2月'!$BG$15:$BR$15</c:f>
              <c:numCache>
                <c:formatCode>#,##0.0;[Red]\-#,##0.0</c:formatCode>
                <c:ptCount val="12"/>
                <c:pt idx="0">
                  <c:v>1261</c:v>
                </c:pt>
                <c:pt idx="1">
                  <c:v>2305.5</c:v>
                </c:pt>
                <c:pt idx="2">
                  <c:v>3753.5</c:v>
                </c:pt>
                <c:pt idx="3">
                  <c:v>5668.5</c:v>
                </c:pt>
                <c:pt idx="4">
                  <c:v>7463.5</c:v>
                </c:pt>
                <c:pt idx="5">
                  <c:v>9131.5</c:v>
                </c:pt>
                <c:pt idx="6">
                  <c:v>10410</c:v>
                </c:pt>
                <c:pt idx="7">
                  <c:v>11723.5</c:v>
                </c:pt>
                <c:pt idx="8">
                  <c:v>13330</c:v>
                </c:pt>
                <c:pt idx="9">
                  <c:v>15095</c:v>
                </c:pt>
                <c:pt idx="10">
                  <c:v>16903</c:v>
                </c:pt>
                <c:pt idx="11">
                  <c:v>18563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288-43C0-9512-010C99CCA9C8}"/>
            </c:ext>
          </c:extLst>
        </c:ser>
        <c:ser>
          <c:idx val="4"/>
          <c:order val="5"/>
          <c:tx>
            <c:strRef>
              <c:f>'2月'!$BF$16</c:f>
              <c:strCache>
                <c:ptCount val="1"/>
                <c:pt idx="0">
                  <c:v>N年度実績累計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'2月'!$BG$10:$BR$10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'2月'!$BG$16:$BR$16</c:f>
              <c:numCache>
                <c:formatCode>#,##0.0;[Red]\-#,##0.0</c:formatCode>
                <c:ptCount val="12"/>
                <c:pt idx="0">
                  <c:v>1290</c:v>
                </c:pt>
                <c:pt idx="1">
                  <c:v>2350</c:v>
                </c:pt>
                <c:pt idx="2">
                  <c:v>3780</c:v>
                </c:pt>
                <c:pt idx="3">
                  <c:v>5750</c:v>
                </c:pt>
                <c:pt idx="4">
                  <c:v>7640</c:v>
                </c:pt>
                <c:pt idx="5">
                  <c:v>9410</c:v>
                </c:pt>
                <c:pt idx="6">
                  <c:v>10670</c:v>
                </c:pt>
                <c:pt idx="7">
                  <c:v>11915</c:v>
                </c:pt>
                <c:pt idx="8">
                  <c:v>13555</c:v>
                </c:pt>
                <c:pt idx="9">
                  <c:v>15365</c:v>
                </c:pt>
                <c:pt idx="10">
                  <c:v>17215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288-43C0-9512-010C99CCA9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913151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(t-CO</a:t>
                </a:r>
                <a:r>
                  <a:rPr lang="en-US" altLang="ja-JP" baseline="-25000"/>
                  <a:t>2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1.799491818841794E-2"/>
              <c:y val="8.6716243802857973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1315120"/>
        <c:crosses val="autoZero"/>
        <c:crossBetween val="between"/>
        <c:majorUnit val="1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250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(t-CO</a:t>
                </a:r>
                <a:r>
                  <a:rPr lang="en-US" altLang="ja-JP" baseline="-25000"/>
                  <a:t>2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0.84832914502708445"/>
              <c:y val="9.0716438222999907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  <c:majorUnit val="5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1113981672613"/>
          <c:y val="0.20148196753183628"/>
          <c:w val="0.78307080613117486"/>
          <c:h val="0.6865198794595119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'2月'!$BF$20</c:f>
              <c:strCache>
                <c:ptCount val="1"/>
                <c:pt idx="0">
                  <c:v>N-1年度単月実績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'2月'!$BG$19:$BR$19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'2月'!$BG$20:$BR$20</c:f>
              <c:numCache>
                <c:formatCode>#,##0.0;[Red]\-#,##0.0</c:formatCode>
                <c:ptCount val="12"/>
                <c:pt idx="0">
                  <c:v>400</c:v>
                </c:pt>
                <c:pt idx="1">
                  <c:v>300</c:v>
                </c:pt>
                <c:pt idx="2">
                  <c:v>350</c:v>
                </c:pt>
                <c:pt idx="3">
                  <c:v>500</c:v>
                </c:pt>
                <c:pt idx="4">
                  <c:v>500</c:v>
                </c:pt>
                <c:pt idx="5">
                  <c:v>450</c:v>
                </c:pt>
                <c:pt idx="6">
                  <c:v>350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450</c:v>
                </c:pt>
                <c:pt idx="11">
                  <c:v>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9F-484D-A857-4222DD2A150F}"/>
            </c:ext>
          </c:extLst>
        </c:ser>
        <c:ser>
          <c:idx val="0"/>
          <c:order val="1"/>
          <c:tx>
            <c:strRef>
              <c:f>'2月'!$BF$21</c:f>
              <c:strCache>
                <c:ptCount val="1"/>
                <c:pt idx="0">
                  <c:v>N年度単月目標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'2月'!$BG$19:$BR$19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'2月'!$BG$21:$BR$21</c:f>
              <c:numCache>
                <c:formatCode>#,##0.0;[Red]\-#,##0.0</c:formatCode>
                <c:ptCount val="12"/>
                <c:pt idx="0">
                  <c:v>388</c:v>
                </c:pt>
                <c:pt idx="1">
                  <c:v>291</c:v>
                </c:pt>
                <c:pt idx="2">
                  <c:v>339.5</c:v>
                </c:pt>
                <c:pt idx="3">
                  <c:v>485</c:v>
                </c:pt>
                <c:pt idx="4">
                  <c:v>485</c:v>
                </c:pt>
                <c:pt idx="5">
                  <c:v>436.5</c:v>
                </c:pt>
                <c:pt idx="6">
                  <c:v>339.5</c:v>
                </c:pt>
                <c:pt idx="7">
                  <c:v>339.5</c:v>
                </c:pt>
                <c:pt idx="8">
                  <c:v>388</c:v>
                </c:pt>
                <c:pt idx="9">
                  <c:v>436.5</c:v>
                </c:pt>
                <c:pt idx="10">
                  <c:v>436.5</c:v>
                </c:pt>
                <c:pt idx="11">
                  <c:v>388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9F-484D-A857-4222DD2A150F}"/>
            </c:ext>
          </c:extLst>
        </c:ser>
        <c:ser>
          <c:idx val="5"/>
          <c:order val="2"/>
          <c:tx>
            <c:strRef>
              <c:f>'2月'!$BF$22</c:f>
              <c:strCache>
                <c:ptCount val="1"/>
                <c:pt idx="0">
                  <c:v>N年度単月実績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'2月'!$BG$19:$BR$19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'2月'!$BG$22:$BR$22</c:f>
              <c:numCache>
                <c:formatCode>#,##0.0;[Red]\-#,##0.0</c:formatCode>
                <c:ptCount val="12"/>
                <c:pt idx="0">
                  <c:v>350</c:v>
                </c:pt>
                <c:pt idx="1">
                  <c:v>290</c:v>
                </c:pt>
                <c:pt idx="2">
                  <c:v>340</c:v>
                </c:pt>
                <c:pt idx="3">
                  <c:v>500</c:v>
                </c:pt>
                <c:pt idx="4">
                  <c:v>500</c:v>
                </c:pt>
                <c:pt idx="5">
                  <c:v>450</c:v>
                </c:pt>
                <c:pt idx="6">
                  <c:v>320</c:v>
                </c:pt>
                <c:pt idx="7">
                  <c:v>320</c:v>
                </c:pt>
                <c:pt idx="8">
                  <c:v>390</c:v>
                </c:pt>
                <c:pt idx="9">
                  <c:v>450</c:v>
                </c:pt>
                <c:pt idx="10">
                  <c:v>460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9F-484D-A857-4222DD2A15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326600"/>
        <c:axId val="1"/>
      </c:barChart>
      <c:lineChart>
        <c:grouping val="standard"/>
        <c:varyColors val="0"/>
        <c:ser>
          <c:idx val="2"/>
          <c:order val="3"/>
          <c:tx>
            <c:strRef>
              <c:f>'2月'!$BF$23</c:f>
              <c:strCache>
                <c:ptCount val="1"/>
                <c:pt idx="0">
                  <c:v>N-1年度実績累計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'2月'!$BG$19:$BR$19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'2月'!$BG$23:$BR$23</c:f>
              <c:numCache>
                <c:formatCode>#,##0.0;[Red]\-#,##0.0</c:formatCode>
                <c:ptCount val="12"/>
                <c:pt idx="0">
                  <c:v>400</c:v>
                </c:pt>
                <c:pt idx="1">
                  <c:v>700</c:v>
                </c:pt>
                <c:pt idx="2">
                  <c:v>1050</c:v>
                </c:pt>
                <c:pt idx="3">
                  <c:v>1550</c:v>
                </c:pt>
                <c:pt idx="4">
                  <c:v>2050</c:v>
                </c:pt>
                <c:pt idx="5">
                  <c:v>2500</c:v>
                </c:pt>
                <c:pt idx="6">
                  <c:v>2850</c:v>
                </c:pt>
                <c:pt idx="7">
                  <c:v>3200</c:v>
                </c:pt>
                <c:pt idx="8">
                  <c:v>3600</c:v>
                </c:pt>
                <c:pt idx="9">
                  <c:v>4050</c:v>
                </c:pt>
                <c:pt idx="10">
                  <c:v>4500</c:v>
                </c:pt>
                <c:pt idx="11">
                  <c:v>4900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C9F-484D-A857-4222DD2A150F}"/>
            </c:ext>
          </c:extLst>
        </c:ser>
        <c:ser>
          <c:idx val="3"/>
          <c:order val="4"/>
          <c:tx>
            <c:strRef>
              <c:f>'2月'!$BF$24</c:f>
              <c:strCache>
                <c:ptCount val="1"/>
                <c:pt idx="0">
                  <c:v>N年度目標累計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'2月'!$BG$19:$BR$19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'2月'!$BG$24:$BR$24</c:f>
              <c:numCache>
                <c:formatCode>#,##0.0;[Red]\-#,##0.0</c:formatCode>
                <c:ptCount val="12"/>
                <c:pt idx="0">
                  <c:v>388</c:v>
                </c:pt>
                <c:pt idx="1">
                  <c:v>679</c:v>
                </c:pt>
                <c:pt idx="2">
                  <c:v>1018.5</c:v>
                </c:pt>
                <c:pt idx="3">
                  <c:v>1503.5</c:v>
                </c:pt>
                <c:pt idx="4">
                  <c:v>1988.5</c:v>
                </c:pt>
                <c:pt idx="5">
                  <c:v>2425</c:v>
                </c:pt>
                <c:pt idx="6">
                  <c:v>2764.5</c:v>
                </c:pt>
                <c:pt idx="7">
                  <c:v>3104</c:v>
                </c:pt>
                <c:pt idx="8">
                  <c:v>3492</c:v>
                </c:pt>
                <c:pt idx="9">
                  <c:v>3928.5</c:v>
                </c:pt>
                <c:pt idx="10">
                  <c:v>4365</c:v>
                </c:pt>
                <c:pt idx="11">
                  <c:v>4753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C9F-484D-A857-4222DD2A150F}"/>
            </c:ext>
          </c:extLst>
        </c:ser>
        <c:ser>
          <c:idx val="4"/>
          <c:order val="5"/>
          <c:tx>
            <c:strRef>
              <c:f>'2月'!$BF$25</c:f>
              <c:strCache>
                <c:ptCount val="1"/>
                <c:pt idx="0">
                  <c:v>N年度実績累計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'2月'!$BG$19:$BR$19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'2月'!$BG$25:$BR$25</c:f>
              <c:numCache>
                <c:formatCode>#,##0.0;[Red]\-#,##0.0</c:formatCode>
                <c:ptCount val="12"/>
                <c:pt idx="0">
                  <c:v>350</c:v>
                </c:pt>
                <c:pt idx="1">
                  <c:v>640</c:v>
                </c:pt>
                <c:pt idx="2">
                  <c:v>980</c:v>
                </c:pt>
                <c:pt idx="3">
                  <c:v>1480</c:v>
                </c:pt>
                <c:pt idx="4">
                  <c:v>1980</c:v>
                </c:pt>
                <c:pt idx="5">
                  <c:v>2430</c:v>
                </c:pt>
                <c:pt idx="6">
                  <c:v>2750</c:v>
                </c:pt>
                <c:pt idx="7">
                  <c:v>3070</c:v>
                </c:pt>
                <c:pt idx="8">
                  <c:v>3460</c:v>
                </c:pt>
                <c:pt idx="9">
                  <c:v>3910</c:v>
                </c:pt>
                <c:pt idx="10">
                  <c:v>4370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C9F-484D-A857-4222DD2A15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913266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(t-CO</a:t>
                </a:r>
                <a:r>
                  <a:rPr lang="en-US" altLang="ja-JP" baseline="-25000"/>
                  <a:t>2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2.1164184715637337E-2"/>
              <c:y val="8.6371148050938082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1326600"/>
        <c:crosses val="autoZero"/>
        <c:crossBetween val="between"/>
        <c:majorUnit val="2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70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(t-CO</a:t>
                </a:r>
                <a:r>
                  <a:rPr lang="en-US" altLang="ja-JP" baseline="-25000"/>
                  <a:t>2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0.87830907078259779"/>
              <c:y val="8.6371148050938082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  <c:majorUnit val="1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46588868708841"/>
          <c:y val="0.20948703992646081"/>
          <c:w val="0.7857163156113478"/>
          <c:h val="0.6748106486689163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'2月'!$BF$29</c:f>
              <c:strCache>
                <c:ptCount val="1"/>
                <c:pt idx="0">
                  <c:v>N-1年度単月実績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'2月'!$BG$28:$BR$28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'2月'!$BG$29:$BR$29</c:f>
              <c:numCache>
                <c:formatCode>#,##0.0;[Red]\-#,##0.0</c:formatCode>
                <c:ptCount val="12"/>
                <c:pt idx="0">
                  <c:v>300</c:v>
                </c:pt>
                <c:pt idx="1">
                  <c:v>200</c:v>
                </c:pt>
                <c:pt idx="2">
                  <c:v>250</c:v>
                </c:pt>
                <c:pt idx="3">
                  <c:v>400</c:v>
                </c:pt>
                <c:pt idx="4">
                  <c:v>400</c:v>
                </c:pt>
                <c:pt idx="5">
                  <c:v>350</c:v>
                </c:pt>
                <c:pt idx="6">
                  <c:v>250</c:v>
                </c:pt>
                <c:pt idx="7">
                  <c:v>250</c:v>
                </c:pt>
                <c:pt idx="8">
                  <c:v>300</c:v>
                </c:pt>
                <c:pt idx="9">
                  <c:v>350</c:v>
                </c:pt>
                <c:pt idx="10">
                  <c:v>350</c:v>
                </c:pt>
                <c:pt idx="11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96-45D1-8ED2-968175673422}"/>
            </c:ext>
          </c:extLst>
        </c:ser>
        <c:ser>
          <c:idx val="0"/>
          <c:order val="1"/>
          <c:tx>
            <c:strRef>
              <c:f>'2月'!$BF$30</c:f>
              <c:strCache>
                <c:ptCount val="1"/>
                <c:pt idx="0">
                  <c:v>N年度単月目標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'2月'!$BG$28:$BR$28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'2月'!$BG$30:$BR$30</c:f>
              <c:numCache>
                <c:formatCode>#,##0.0;[Red]\-#,##0.0</c:formatCode>
                <c:ptCount val="12"/>
                <c:pt idx="0">
                  <c:v>291</c:v>
                </c:pt>
                <c:pt idx="1">
                  <c:v>414</c:v>
                </c:pt>
                <c:pt idx="2">
                  <c:v>575</c:v>
                </c:pt>
                <c:pt idx="3">
                  <c:v>557</c:v>
                </c:pt>
                <c:pt idx="4">
                  <c:v>437</c:v>
                </c:pt>
                <c:pt idx="5">
                  <c:v>504</c:v>
                </c:pt>
                <c:pt idx="6">
                  <c:v>454</c:v>
                </c:pt>
                <c:pt idx="7">
                  <c:v>489</c:v>
                </c:pt>
                <c:pt idx="8">
                  <c:v>588</c:v>
                </c:pt>
                <c:pt idx="9">
                  <c:v>601</c:v>
                </c:pt>
                <c:pt idx="10">
                  <c:v>644</c:v>
                </c:pt>
                <c:pt idx="11">
                  <c:v>690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96-45D1-8ED2-968175673422}"/>
            </c:ext>
          </c:extLst>
        </c:ser>
        <c:ser>
          <c:idx val="5"/>
          <c:order val="2"/>
          <c:tx>
            <c:strRef>
              <c:f>'2月'!$BF$31</c:f>
              <c:strCache>
                <c:ptCount val="1"/>
                <c:pt idx="0">
                  <c:v>N年度単月実績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'2月'!$BG$28:$BR$28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'2月'!$BG$31:$BR$31</c:f>
              <c:numCache>
                <c:formatCode>#,##0.0;[Red]\-#,##0.0</c:formatCode>
                <c:ptCount val="12"/>
                <c:pt idx="0">
                  <c:v>350</c:v>
                </c:pt>
                <c:pt idx="1">
                  <c:v>420</c:v>
                </c:pt>
                <c:pt idx="2">
                  <c:v>550</c:v>
                </c:pt>
                <c:pt idx="3">
                  <c:v>570</c:v>
                </c:pt>
                <c:pt idx="4">
                  <c:v>450</c:v>
                </c:pt>
                <c:pt idx="5">
                  <c:v>520</c:v>
                </c:pt>
                <c:pt idx="6">
                  <c:v>450</c:v>
                </c:pt>
                <c:pt idx="7">
                  <c:v>470</c:v>
                </c:pt>
                <c:pt idx="8">
                  <c:v>600</c:v>
                </c:pt>
                <c:pt idx="9">
                  <c:v>610</c:v>
                </c:pt>
                <c:pt idx="10">
                  <c:v>630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B96-45D1-8ED2-9681756734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329224"/>
        <c:axId val="1"/>
      </c:barChart>
      <c:lineChart>
        <c:grouping val="standard"/>
        <c:varyColors val="0"/>
        <c:ser>
          <c:idx val="2"/>
          <c:order val="3"/>
          <c:tx>
            <c:strRef>
              <c:f>'2月'!$BF$32</c:f>
              <c:strCache>
                <c:ptCount val="1"/>
                <c:pt idx="0">
                  <c:v>N-1年度実績累計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'2月'!$BG$28:$BR$28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'2月'!$BG$32:$BR$32</c:f>
              <c:numCache>
                <c:formatCode>#,##0.0;[Red]\-#,##0.0</c:formatCode>
                <c:ptCount val="12"/>
                <c:pt idx="0">
                  <c:v>300</c:v>
                </c:pt>
                <c:pt idx="1">
                  <c:v>500</c:v>
                </c:pt>
                <c:pt idx="2">
                  <c:v>750</c:v>
                </c:pt>
                <c:pt idx="3">
                  <c:v>1150</c:v>
                </c:pt>
                <c:pt idx="4">
                  <c:v>1550</c:v>
                </c:pt>
                <c:pt idx="5">
                  <c:v>1900</c:v>
                </c:pt>
                <c:pt idx="6">
                  <c:v>2150</c:v>
                </c:pt>
                <c:pt idx="7">
                  <c:v>2400</c:v>
                </c:pt>
                <c:pt idx="8">
                  <c:v>2700</c:v>
                </c:pt>
                <c:pt idx="9">
                  <c:v>3050</c:v>
                </c:pt>
                <c:pt idx="10">
                  <c:v>3400</c:v>
                </c:pt>
                <c:pt idx="11">
                  <c:v>3700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B96-45D1-8ED2-968175673422}"/>
            </c:ext>
          </c:extLst>
        </c:ser>
        <c:ser>
          <c:idx val="3"/>
          <c:order val="4"/>
          <c:tx>
            <c:strRef>
              <c:f>'2月'!$BF$33</c:f>
              <c:strCache>
                <c:ptCount val="1"/>
                <c:pt idx="0">
                  <c:v>N年度目標累計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'2月'!$BG$28:$BR$28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'2月'!$BG$33:$BR$33</c:f>
              <c:numCache>
                <c:formatCode>#,##0.0;[Red]\-#,##0.0</c:formatCode>
                <c:ptCount val="12"/>
                <c:pt idx="0">
                  <c:v>291</c:v>
                </c:pt>
                <c:pt idx="1">
                  <c:v>705</c:v>
                </c:pt>
                <c:pt idx="2">
                  <c:v>1280</c:v>
                </c:pt>
                <c:pt idx="3">
                  <c:v>1837</c:v>
                </c:pt>
                <c:pt idx="4">
                  <c:v>2274</c:v>
                </c:pt>
                <c:pt idx="5">
                  <c:v>2778</c:v>
                </c:pt>
                <c:pt idx="6">
                  <c:v>3232</c:v>
                </c:pt>
                <c:pt idx="7">
                  <c:v>3721</c:v>
                </c:pt>
                <c:pt idx="8">
                  <c:v>4309</c:v>
                </c:pt>
                <c:pt idx="9">
                  <c:v>4910</c:v>
                </c:pt>
                <c:pt idx="10">
                  <c:v>5554</c:v>
                </c:pt>
                <c:pt idx="11">
                  <c:v>6244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B96-45D1-8ED2-968175673422}"/>
            </c:ext>
          </c:extLst>
        </c:ser>
        <c:ser>
          <c:idx val="4"/>
          <c:order val="5"/>
          <c:tx>
            <c:strRef>
              <c:f>'2月'!$BF$34</c:f>
              <c:strCache>
                <c:ptCount val="1"/>
                <c:pt idx="0">
                  <c:v>N年度実績累計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'2月'!$BG$28:$BR$28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'2月'!$BG$34:$BR$34</c:f>
              <c:numCache>
                <c:formatCode>#,##0.0;[Red]\-#,##0.0</c:formatCode>
                <c:ptCount val="12"/>
                <c:pt idx="0">
                  <c:v>350</c:v>
                </c:pt>
                <c:pt idx="1">
                  <c:v>770</c:v>
                </c:pt>
                <c:pt idx="2">
                  <c:v>1320</c:v>
                </c:pt>
                <c:pt idx="3">
                  <c:v>1890</c:v>
                </c:pt>
                <c:pt idx="4">
                  <c:v>2340</c:v>
                </c:pt>
                <c:pt idx="5">
                  <c:v>2860</c:v>
                </c:pt>
                <c:pt idx="6">
                  <c:v>3310</c:v>
                </c:pt>
                <c:pt idx="7">
                  <c:v>3780</c:v>
                </c:pt>
                <c:pt idx="8">
                  <c:v>4380</c:v>
                </c:pt>
                <c:pt idx="9">
                  <c:v>4990</c:v>
                </c:pt>
                <c:pt idx="10">
                  <c:v>5620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B96-45D1-8ED2-9681756734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913292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(t-CO</a:t>
                </a:r>
                <a:r>
                  <a:rPr lang="en-US" altLang="ja-JP" baseline="-25000"/>
                  <a:t>2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1.5873015873015872E-2"/>
              <c:y val="8.562768363631966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1329224"/>
        <c:crosses val="autoZero"/>
        <c:crossBetween val="between"/>
        <c:majorUnit val="2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70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(t-CO</a:t>
                </a:r>
                <a:r>
                  <a:rPr lang="en-US" altLang="ja-JP" baseline="-25000"/>
                  <a:t>2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0.87566359760585488"/>
              <c:y val="9.3784728521838001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  <c:majorUnit val="1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52936024656975"/>
          <c:y val="0.12638280404522892"/>
          <c:w val="0.79894386301221221"/>
          <c:h val="0.7409182619945018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'2月'!$BF$47</c:f>
              <c:strCache>
                <c:ptCount val="1"/>
                <c:pt idx="0">
                  <c:v>N-1年度単月実績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'2月'!$BG$46:$BR$46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'2月'!$BG$47:$BR$47</c:f>
              <c:numCache>
                <c:formatCode>#,##0.0;[Red]\-#,##0.0</c:formatCode>
                <c:ptCount val="12"/>
                <c:pt idx="0">
                  <c:v>200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300</c:v>
                </c:pt>
                <c:pt idx="5">
                  <c:v>250</c:v>
                </c:pt>
                <c:pt idx="6">
                  <c:v>150</c:v>
                </c:pt>
                <c:pt idx="7">
                  <c:v>150</c:v>
                </c:pt>
                <c:pt idx="8">
                  <c:v>200</c:v>
                </c:pt>
                <c:pt idx="9">
                  <c:v>250</c:v>
                </c:pt>
                <c:pt idx="10">
                  <c:v>250</c:v>
                </c:pt>
                <c:pt idx="11">
                  <c:v>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25-4614-A756-5BEFD53512AA}"/>
            </c:ext>
          </c:extLst>
        </c:ser>
        <c:ser>
          <c:idx val="0"/>
          <c:order val="1"/>
          <c:tx>
            <c:strRef>
              <c:f>'2月'!$BF$48</c:f>
              <c:strCache>
                <c:ptCount val="1"/>
                <c:pt idx="0">
                  <c:v>N年度単月目標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'2月'!$BG$46:$BR$46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'2月'!$BG$48:$BR$48</c:f>
              <c:numCache>
                <c:formatCode>#,##0.0;[Red]\-#,##0.0</c:formatCode>
                <c:ptCount val="12"/>
                <c:pt idx="0">
                  <c:v>194</c:v>
                </c:pt>
                <c:pt idx="1">
                  <c:v>97</c:v>
                </c:pt>
                <c:pt idx="2">
                  <c:v>194</c:v>
                </c:pt>
                <c:pt idx="3">
                  <c:v>291</c:v>
                </c:pt>
                <c:pt idx="4">
                  <c:v>291</c:v>
                </c:pt>
                <c:pt idx="5">
                  <c:v>242.5</c:v>
                </c:pt>
                <c:pt idx="6">
                  <c:v>145.5</c:v>
                </c:pt>
                <c:pt idx="7">
                  <c:v>145.5</c:v>
                </c:pt>
                <c:pt idx="8">
                  <c:v>194</c:v>
                </c:pt>
                <c:pt idx="9">
                  <c:v>242.5</c:v>
                </c:pt>
                <c:pt idx="10">
                  <c:v>242.5</c:v>
                </c:pt>
                <c:pt idx="11">
                  <c:v>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25-4614-A756-5BEFD53512AA}"/>
            </c:ext>
          </c:extLst>
        </c:ser>
        <c:ser>
          <c:idx val="5"/>
          <c:order val="2"/>
          <c:tx>
            <c:strRef>
              <c:f>'2月'!$BF$49</c:f>
              <c:strCache>
                <c:ptCount val="1"/>
                <c:pt idx="0">
                  <c:v>N年度単月実績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'2月'!$BG$46:$BR$46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'2月'!$BG$49:$BR$49</c:f>
              <c:numCache>
                <c:formatCode>#,##0.0;[Red]\-#,##0.0</c:formatCode>
                <c:ptCount val="12"/>
                <c:pt idx="0">
                  <c:v>190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320</c:v>
                </c:pt>
                <c:pt idx="5">
                  <c:v>270</c:v>
                </c:pt>
                <c:pt idx="6">
                  <c:v>150</c:v>
                </c:pt>
                <c:pt idx="7">
                  <c:v>140</c:v>
                </c:pt>
                <c:pt idx="8">
                  <c:v>210</c:v>
                </c:pt>
                <c:pt idx="9">
                  <c:v>250</c:v>
                </c:pt>
                <c:pt idx="10">
                  <c:v>240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925-4614-A756-5BEFD5351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749136"/>
        <c:axId val="1"/>
      </c:barChart>
      <c:lineChart>
        <c:grouping val="standard"/>
        <c:varyColors val="0"/>
        <c:ser>
          <c:idx val="2"/>
          <c:order val="3"/>
          <c:tx>
            <c:strRef>
              <c:f>'2月'!$BF$50</c:f>
              <c:strCache>
                <c:ptCount val="1"/>
                <c:pt idx="0">
                  <c:v>N-1年度実績累計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'2月'!$BG$46:$BR$46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'2月'!$BG$50:$BR$50</c:f>
              <c:numCache>
                <c:formatCode>#,##0.0;[Red]\-#,##0.0</c:formatCode>
                <c:ptCount val="12"/>
                <c:pt idx="0">
                  <c:v>200</c:v>
                </c:pt>
                <c:pt idx="1">
                  <c:v>300</c:v>
                </c:pt>
                <c:pt idx="2">
                  <c:v>500</c:v>
                </c:pt>
                <c:pt idx="3">
                  <c:v>800</c:v>
                </c:pt>
                <c:pt idx="4">
                  <c:v>1100</c:v>
                </c:pt>
                <c:pt idx="5">
                  <c:v>1350</c:v>
                </c:pt>
                <c:pt idx="6">
                  <c:v>1500</c:v>
                </c:pt>
                <c:pt idx="7">
                  <c:v>1650</c:v>
                </c:pt>
                <c:pt idx="8">
                  <c:v>1850</c:v>
                </c:pt>
                <c:pt idx="9">
                  <c:v>2100</c:v>
                </c:pt>
                <c:pt idx="10">
                  <c:v>2350</c:v>
                </c:pt>
                <c:pt idx="11">
                  <c:v>2550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925-4614-A756-5BEFD53512AA}"/>
            </c:ext>
          </c:extLst>
        </c:ser>
        <c:ser>
          <c:idx val="3"/>
          <c:order val="4"/>
          <c:tx>
            <c:strRef>
              <c:f>'2月'!$BF$51</c:f>
              <c:strCache>
                <c:ptCount val="1"/>
                <c:pt idx="0">
                  <c:v>N年度目標累計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'2月'!$BG$46:$BR$46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'2月'!$BG$51:$BR$51</c:f>
              <c:numCache>
                <c:formatCode>#,##0.0;[Red]\-#,##0.0</c:formatCode>
                <c:ptCount val="12"/>
                <c:pt idx="0">
                  <c:v>194</c:v>
                </c:pt>
                <c:pt idx="1">
                  <c:v>291</c:v>
                </c:pt>
                <c:pt idx="2">
                  <c:v>485</c:v>
                </c:pt>
                <c:pt idx="3">
                  <c:v>776</c:v>
                </c:pt>
                <c:pt idx="4">
                  <c:v>1067</c:v>
                </c:pt>
                <c:pt idx="5">
                  <c:v>1309.5</c:v>
                </c:pt>
                <c:pt idx="6">
                  <c:v>1455</c:v>
                </c:pt>
                <c:pt idx="7">
                  <c:v>1600.5</c:v>
                </c:pt>
                <c:pt idx="8">
                  <c:v>1794.5</c:v>
                </c:pt>
                <c:pt idx="9">
                  <c:v>2037</c:v>
                </c:pt>
                <c:pt idx="10">
                  <c:v>2279.5</c:v>
                </c:pt>
                <c:pt idx="11">
                  <c:v>2473.5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925-4614-A756-5BEFD53512AA}"/>
            </c:ext>
          </c:extLst>
        </c:ser>
        <c:ser>
          <c:idx val="4"/>
          <c:order val="5"/>
          <c:tx>
            <c:strRef>
              <c:f>'2月'!$BF$52</c:f>
              <c:strCache>
                <c:ptCount val="1"/>
                <c:pt idx="0">
                  <c:v>N年度実績累計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'2月'!$BG$46:$BR$46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'2月'!$BG$52:$BR$52</c:f>
              <c:numCache>
                <c:formatCode>#,##0.0;[Red]\-#,##0.0</c:formatCode>
                <c:ptCount val="12"/>
                <c:pt idx="0">
                  <c:v>190</c:v>
                </c:pt>
                <c:pt idx="1">
                  <c:v>290</c:v>
                </c:pt>
                <c:pt idx="2">
                  <c:v>490</c:v>
                </c:pt>
                <c:pt idx="3">
                  <c:v>790</c:v>
                </c:pt>
                <c:pt idx="4">
                  <c:v>1110</c:v>
                </c:pt>
                <c:pt idx="5">
                  <c:v>1380</c:v>
                </c:pt>
                <c:pt idx="6">
                  <c:v>1530</c:v>
                </c:pt>
                <c:pt idx="7">
                  <c:v>1670</c:v>
                </c:pt>
                <c:pt idx="8">
                  <c:v>1880</c:v>
                </c:pt>
                <c:pt idx="9">
                  <c:v>2130</c:v>
                </c:pt>
                <c:pt idx="10">
                  <c:v>2370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925-4614-A756-5BEFD5351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917491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0"/>
        </c:scaling>
        <c:delete val="0"/>
        <c:axPos val="l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1749136"/>
        <c:crosses val="autoZero"/>
        <c:crossBetween val="between"/>
        <c:majorUnit val="2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7000"/>
          <c:min val="0"/>
        </c:scaling>
        <c:delete val="0"/>
        <c:axPos val="r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  <c:majorUnit val="1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19774925013751E-2"/>
          <c:y val="0.13850740355568761"/>
          <c:w val="0.83333548625445975"/>
          <c:h val="0.7566275441984846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'2月'!$BF$56</c:f>
              <c:strCache>
                <c:ptCount val="1"/>
                <c:pt idx="0">
                  <c:v>N-1年度単月実績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'2月'!$BG$55:$BR$55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'2月'!$BG$56:$BR$56</c:f>
              <c:numCache>
                <c:formatCode>#,##0.0;[Red]\-#,##0.0</c:formatCode>
                <c:ptCount val="12"/>
                <c:pt idx="0">
                  <c:v>150</c:v>
                </c:pt>
                <c:pt idx="1">
                  <c:v>100</c:v>
                </c:pt>
                <c:pt idx="2">
                  <c:v>150</c:v>
                </c:pt>
                <c:pt idx="3">
                  <c:v>250</c:v>
                </c:pt>
                <c:pt idx="4">
                  <c:v>250</c:v>
                </c:pt>
                <c:pt idx="5">
                  <c:v>200</c:v>
                </c:pt>
                <c:pt idx="6">
                  <c:v>150</c:v>
                </c:pt>
                <c:pt idx="7">
                  <c:v>150</c:v>
                </c:pt>
                <c:pt idx="8">
                  <c:v>200</c:v>
                </c:pt>
                <c:pt idx="9">
                  <c:v>200</c:v>
                </c:pt>
                <c:pt idx="10">
                  <c:v>200</c:v>
                </c:pt>
                <c:pt idx="11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B1-4158-8024-139F82390E60}"/>
            </c:ext>
          </c:extLst>
        </c:ser>
        <c:ser>
          <c:idx val="0"/>
          <c:order val="1"/>
          <c:tx>
            <c:strRef>
              <c:f>'2月'!$BF$57</c:f>
              <c:strCache>
                <c:ptCount val="1"/>
                <c:pt idx="0">
                  <c:v>N年度単月目標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'2月'!$BG$55:$BR$55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'2月'!$BG$57:$BR$57</c:f>
              <c:numCache>
                <c:formatCode>#,##0.0;[Red]\-#,##0.0</c:formatCode>
                <c:ptCount val="12"/>
                <c:pt idx="0">
                  <c:v>145.5</c:v>
                </c:pt>
                <c:pt idx="1">
                  <c:v>97</c:v>
                </c:pt>
                <c:pt idx="2">
                  <c:v>145.5</c:v>
                </c:pt>
                <c:pt idx="3">
                  <c:v>242.5</c:v>
                </c:pt>
                <c:pt idx="4">
                  <c:v>242.5</c:v>
                </c:pt>
                <c:pt idx="5">
                  <c:v>194</c:v>
                </c:pt>
                <c:pt idx="6">
                  <c:v>145.5</c:v>
                </c:pt>
                <c:pt idx="7">
                  <c:v>145.5</c:v>
                </c:pt>
                <c:pt idx="8">
                  <c:v>194</c:v>
                </c:pt>
                <c:pt idx="9">
                  <c:v>194</c:v>
                </c:pt>
                <c:pt idx="10">
                  <c:v>194</c:v>
                </c:pt>
                <c:pt idx="11">
                  <c:v>145.5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B1-4158-8024-139F82390E60}"/>
            </c:ext>
          </c:extLst>
        </c:ser>
        <c:ser>
          <c:idx val="5"/>
          <c:order val="2"/>
          <c:tx>
            <c:strRef>
              <c:f>'2月'!$BF$58</c:f>
              <c:strCache>
                <c:ptCount val="1"/>
                <c:pt idx="0">
                  <c:v>N年度単月実績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'2月'!$BG$55:$BR$55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'2月'!$BG$58:$BR$58</c:f>
              <c:numCache>
                <c:formatCode>#,##0.0;[Red]\-#,##0.0</c:formatCode>
                <c:ptCount val="12"/>
                <c:pt idx="0">
                  <c:v>150</c:v>
                </c:pt>
                <c:pt idx="1">
                  <c:v>100</c:v>
                </c:pt>
                <c:pt idx="2">
                  <c:v>150</c:v>
                </c:pt>
                <c:pt idx="3">
                  <c:v>250</c:v>
                </c:pt>
                <c:pt idx="4">
                  <c:v>260</c:v>
                </c:pt>
                <c:pt idx="5">
                  <c:v>210</c:v>
                </c:pt>
                <c:pt idx="6">
                  <c:v>140</c:v>
                </c:pt>
                <c:pt idx="7">
                  <c:v>130</c:v>
                </c:pt>
                <c:pt idx="8">
                  <c:v>190</c:v>
                </c:pt>
                <c:pt idx="9">
                  <c:v>200</c:v>
                </c:pt>
                <c:pt idx="10">
                  <c:v>210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B1-4158-8024-139F82390E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749464"/>
        <c:axId val="1"/>
      </c:barChart>
      <c:lineChart>
        <c:grouping val="standard"/>
        <c:varyColors val="0"/>
        <c:ser>
          <c:idx val="2"/>
          <c:order val="3"/>
          <c:tx>
            <c:strRef>
              <c:f>'2月'!$BF$59</c:f>
              <c:strCache>
                <c:ptCount val="1"/>
                <c:pt idx="0">
                  <c:v>N-1年度実績累計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'2月'!$BG$55:$BR$55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'2月'!$BG$59:$BR$59</c:f>
              <c:numCache>
                <c:formatCode>#,##0.0;[Red]\-#,##0.0</c:formatCode>
                <c:ptCount val="12"/>
                <c:pt idx="0">
                  <c:v>150</c:v>
                </c:pt>
                <c:pt idx="1">
                  <c:v>250</c:v>
                </c:pt>
                <c:pt idx="2">
                  <c:v>400</c:v>
                </c:pt>
                <c:pt idx="3">
                  <c:v>650</c:v>
                </c:pt>
                <c:pt idx="4">
                  <c:v>900</c:v>
                </c:pt>
                <c:pt idx="5">
                  <c:v>1100</c:v>
                </c:pt>
                <c:pt idx="6">
                  <c:v>1250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2150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1B1-4158-8024-139F82390E60}"/>
            </c:ext>
          </c:extLst>
        </c:ser>
        <c:ser>
          <c:idx val="3"/>
          <c:order val="4"/>
          <c:tx>
            <c:strRef>
              <c:f>'2月'!$BF$60</c:f>
              <c:strCache>
                <c:ptCount val="1"/>
                <c:pt idx="0">
                  <c:v>N年度目標累計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'2月'!$BG$55:$BR$55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'2月'!$BG$60:$BR$60</c:f>
              <c:numCache>
                <c:formatCode>#,##0.0;[Red]\-#,##0.0</c:formatCode>
                <c:ptCount val="12"/>
                <c:pt idx="0">
                  <c:v>145.5</c:v>
                </c:pt>
                <c:pt idx="1">
                  <c:v>242.5</c:v>
                </c:pt>
                <c:pt idx="2">
                  <c:v>388</c:v>
                </c:pt>
                <c:pt idx="3">
                  <c:v>630.5</c:v>
                </c:pt>
                <c:pt idx="4">
                  <c:v>873</c:v>
                </c:pt>
                <c:pt idx="5">
                  <c:v>1067</c:v>
                </c:pt>
                <c:pt idx="6">
                  <c:v>1212.5</c:v>
                </c:pt>
                <c:pt idx="7">
                  <c:v>1358</c:v>
                </c:pt>
                <c:pt idx="8">
                  <c:v>1552</c:v>
                </c:pt>
                <c:pt idx="9">
                  <c:v>1746</c:v>
                </c:pt>
                <c:pt idx="10">
                  <c:v>1940</c:v>
                </c:pt>
                <c:pt idx="11">
                  <c:v>2085.5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1B1-4158-8024-139F82390E60}"/>
            </c:ext>
          </c:extLst>
        </c:ser>
        <c:ser>
          <c:idx val="4"/>
          <c:order val="5"/>
          <c:tx>
            <c:strRef>
              <c:f>'2月'!$BF$61</c:f>
              <c:strCache>
                <c:ptCount val="1"/>
                <c:pt idx="0">
                  <c:v>N年度実績累計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'2月'!$BG$55:$BR$55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'2月'!$BG$61:$BR$61</c:f>
              <c:numCache>
                <c:formatCode>#,##0.0;[Red]\-#,##0.0</c:formatCode>
                <c:ptCount val="12"/>
                <c:pt idx="0">
                  <c:v>150</c:v>
                </c:pt>
                <c:pt idx="1">
                  <c:v>250</c:v>
                </c:pt>
                <c:pt idx="2">
                  <c:v>400</c:v>
                </c:pt>
                <c:pt idx="3">
                  <c:v>650</c:v>
                </c:pt>
                <c:pt idx="4">
                  <c:v>910</c:v>
                </c:pt>
                <c:pt idx="5">
                  <c:v>1120</c:v>
                </c:pt>
                <c:pt idx="6">
                  <c:v>1260</c:v>
                </c:pt>
                <c:pt idx="7">
                  <c:v>1390</c:v>
                </c:pt>
                <c:pt idx="8">
                  <c:v>1580</c:v>
                </c:pt>
                <c:pt idx="9">
                  <c:v>1780</c:v>
                </c:pt>
                <c:pt idx="10">
                  <c:v>1990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1B1-4158-8024-139F82390E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917494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(t-CO</a:t>
                </a:r>
                <a:r>
                  <a:rPr lang="en-US" altLang="ja-JP" baseline="-25000"/>
                  <a:t>2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2.2779299326714596E-2"/>
              <c:y val="9.8232060615064624E-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1749464"/>
        <c:crosses val="autoZero"/>
        <c:crossBetween val="between"/>
        <c:majorUnit val="2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70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(t-CO</a:t>
                </a:r>
                <a:r>
                  <a:rPr lang="en-US" altLang="ja-JP" baseline="-25000"/>
                  <a:t>2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0.88194282779869915"/>
              <c:y val="1.8656465111672359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  <c:majorUnit val="1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19774925013751E-2"/>
          <c:y val="0.14182070150196147"/>
          <c:w val="0.82539895781394113"/>
          <c:h val="0.7443050897112412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'3月'!$BF$38</c:f>
              <c:strCache>
                <c:ptCount val="1"/>
                <c:pt idx="0">
                  <c:v>N-1年度単月実績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'3月'!$BG$37:$BR$37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'3月'!$BG$38:$BR$38</c:f>
              <c:numCache>
                <c:formatCode>#,##0.0;[Red]\-#,##0.0</c:formatCode>
                <c:ptCount val="12"/>
                <c:pt idx="0">
                  <c:v>250</c:v>
                </c:pt>
                <c:pt idx="1">
                  <c:v>150</c:v>
                </c:pt>
                <c:pt idx="2">
                  <c:v>200</c:v>
                </c:pt>
                <c:pt idx="3">
                  <c:v>350</c:v>
                </c:pt>
                <c:pt idx="4">
                  <c:v>350</c:v>
                </c:pt>
                <c:pt idx="5">
                  <c:v>300</c:v>
                </c:pt>
                <c:pt idx="6">
                  <c:v>200</c:v>
                </c:pt>
                <c:pt idx="7">
                  <c:v>200</c:v>
                </c:pt>
                <c:pt idx="8">
                  <c:v>250</c:v>
                </c:pt>
                <c:pt idx="9">
                  <c:v>300</c:v>
                </c:pt>
                <c:pt idx="10">
                  <c:v>300</c:v>
                </c:pt>
                <c:pt idx="11">
                  <c:v>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5D-4605-B68B-CF57A12A4F47}"/>
            </c:ext>
          </c:extLst>
        </c:ser>
        <c:ser>
          <c:idx val="0"/>
          <c:order val="1"/>
          <c:tx>
            <c:strRef>
              <c:f>'3月'!$BF$39</c:f>
              <c:strCache>
                <c:ptCount val="1"/>
                <c:pt idx="0">
                  <c:v>N年度単月目標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'3月'!$BG$37:$BR$37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'3月'!$BG$39:$BR$39</c:f>
              <c:numCache>
                <c:formatCode>#,##0.0;[Red]\-#,##0.0</c:formatCode>
                <c:ptCount val="12"/>
                <c:pt idx="0">
                  <c:v>242.5</c:v>
                </c:pt>
                <c:pt idx="1">
                  <c:v>145.5</c:v>
                </c:pt>
                <c:pt idx="2">
                  <c:v>194</c:v>
                </c:pt>
                <c:pt idx="3">
                  <c:v>339.5</c:v>
                </c:pt>
                <c:pt idx="4">
                  <c:v>339.5</c:v>
                </c:pt>
                <c:pt idx="5">
                  <c:v>291</c:v>
                </c:pt>
                <c:pt idx="6">
                  <c:v>194</c:v>
                </c:pt>
                <c:pt idx="7">
                  <c:v>194</c:v>
                </c:pt>
                <c:pt idx="8">
                  <c:v>242.5</c:v>
                </c:pt>
                <c:pt idx="9">
                  <c:v>291</c:v>
                </c:pt>
                <c:pt idx="10">
                  <c:v>291</c:v>
                </c:pt>
                <c:pt idx="11">
                  <c:v>242.5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5D-4605-B68B-CF57A12A4F47}"/>
            </c:ext>
          </c:extLst>
        </c:ser>
        <c:ser>
          <c:idx val="5"/>
          <c:order val="2"/>
          <c:tx>
            <c:strRef>
              <c:f>'3月'!$BF$40</c:f>
              <c:strCache>
                <c:ptCount val="1"/>
                <c:pt idx="0">
                  <c:v>N年度単月実績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'3月'!$BG$37:$BR$37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'3月'!$BG$40:$BR$40</c:f>
              <c:numCache>
                <c:formatCode>#,##0.0;[Red]\-#,##0.0</c:formatCode>
                <c:ptCount val="12"/>
                <c:pt idx="0">
                  <c:v>250</c:v>
                </c:pt>
                <c:pt idx="1">
                  <c:v>150</c:v>
                </c:pt>
                <c:pt idx="2">
                  <c:v>190</c:v>
                </c:pt>
                <c:pt idx="3">
                  <c:v>350</c:v>
                </c:pt>
                <c:pt idx="4">
                  <c:v>360</c:v>
                </c:pt>
                <c:pt idx="5">
                  <c:v>320</c:v>
                </c:pt>
                <c:pt idx="6">
                  <c:v>200</c:v>
                </c:pt>
                <c:pt idx="7">
                  <c:v>185</c:v>
                </c:pt>
                <c:pt idx="8">
                  <c:v>250</c:v>
                </c:pt>
                <c:pt idx="9">
                  <c:v>300</c:v>
                </c:pt>
                <c:pt idx="10">
                  <c:v>310</c:v>
                </c:pt>
                <c:pt idx="11">
                  <c:v>270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85D-4605-B68B-CF57A12A4F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763568"/>
        <c:axId val="1"/>
      </c:barChart>
      <c:lineChart>
        <c:grouping val="standard"/>
        <c:varyColors val="0"/>
        <c:ser>
          <c:idx val="2"/>
          <c:order val="3"/>
          <c:tx>
            <c:strRef>
              <c:f>'3月'!$BF$41</c:f>
              <c:strCache>
                <c:ptCount val="1"/>
                <c:pt idx="0">
                  <c:v>N-1年度実績累計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'3月'!$BG$37:$BR$37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'3月'!$BG$41:$BR$41</c:f>
              <c:numCache>
                <c:formatCode>#,##0.0;[Red]\-#,##0.0</c:formatCode>
                <c:ptCount val="12"/>
                <c:pt idx="0">
                  <c:v>250</c:v>
                </c:pt>
                <c:pt idx="1">
                  <c:v>400</c:v>
                </c:pt>
                <c:pt idx="2">
                  <c:v>600</c:v>
                </c:pt>
                <c:pt idx="3">
                  <c:v>950</c:v>
                </c:pt>
                <c:pt idx="4">
                  <c:v>1300</c:v>
                </c:pt>
                <c:pt idx="5">
                  <c:v>1600</c:v>
                </c:pt>
                <c:pt idx="6">
                  <c:v>1800</c:v>
                </c:pt>
                <c:pt idx="7">
                  <c:v>2000</c:v>
                </c:pt>
                <c:pt idx="8">
                  <c:v>2250</c:v>
                </c:pt>
                <c:pt idx="9">
                  <c:v>2550</c:v>
                </c:pt>
                <c:pt idx="10">
                  <c:v>2850</c:v>
                </c:pt>
                <c:pt idx="11">
                  <c:v>3100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85D-4605-B68B-CF57A12A4F47}"/>
            </c:ext>
          </c:extLst>
        </c:ser>
        <c:ser>
          <c:idx val="3"/>
          <c:order val="4"/>
          <c:tx>
            <c:strRef>
              <c:f>'3月'!$BF$42</c:f>
              <c:strCache>
                <c:ptCount val="1"/>
                <c:pt idx="0">
                  <c:v>N年度目標累計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'3月'!$BG$37:$BR$37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'3月'!$BG$42:$BR$42</c:f>
              <c:numCache>
                <c:formatCode>#,##0.0;[Red]\-#,##0.0</c:formatCode>
                <c:ptCount val="12"/>
                <c:pt idx="0">
                  <c:v>242.5</c:v>
                </c:pt>
                <c:pt idx="1">
                  <c:v>388</c:v>
                </c:pt>
                <c:pt idx="2">
                  <c:v>582</c:v>
                </c:pt>
                <c:pt idx="3">
                  <c:v>921.5</c:v>
                </c:pt>
                <c:pt idx="4">
                  <c:v>1261</c:v>
                </c:pt>
                <c:pt idx="5">
                  <c:v>1552</c:v>
                </c:pt>
                <c:pt idx="6">
                  <c:v>1746</c:v>
                </c:pt>
                <c:pt idx="7">
                  <c:v>1940</c:v>
                </c:pt>
                <c:pt idx="8">
                  <c:v>2182.5</c:v>
                </c:pt>
                <c:pt idx="9">
                  <c:v>2473.5</c:v>
                </c:pt>
                <c:pt idx="10">
                  <c:v>2764.5</c:v>
                </c:pt>
                <c:pt idx="11">
                  <c:v>3007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85D-4605-B68B-CF57A12A4F47}"/>
            </c:ext>
          </c:extLst>
        </c:ser>
        <c:ser>
          <c:idx val="4"/>
          <c:order val="5"/>
          <c:tx>
            <c:strRef>
              <c:f>'3月'!$BF$43</c:f>
              <c:strCache>
                <c:ptCount val="1"/>
                <c:pt idx="0">
                  <c:v>N年度実績累計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'3月'!$BG$37:$BR$37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'3月'!$BG$43:$BR$43</c:f>
              <c:numCache>
                <c:formatCode>#,##0.0;[Red]\-#,##0.0</c:formatCode>
                <c:ptCount val="12"/>
                <c:pt idx="0">
                  <c:v>250</c:v>
                </c:pt>
                <c:pt idx="1">
                  <c:v>400</c:v>
                </c:pt>
                <c:pt idx="2">
                  <c:v>590</c:v>
                </c:pt>
                <c:pt idx="3">
                  <c:v>940</c:v>
                </c:pt>
                <c:pt idx="4">
                  <c:v>1300</c:v>
                </c:pt>
                <c:pt idx="5">
                  <c:v>1620</c:v>
                </c:pt>
                <c:pt idx="6">
                  <c:v>1820</c:v>
                </c:pt>
                <c:pt idx="7">
                  <c:v>2005</c:v>
                </c:pt>
                <c:pt idx="8">
                  <c:v>2255</c:v>
                </c:pt>
                <c:pt idx="9">
                  <c:v>2555</c:v>
                </c:pt>
                <c:pt idx="10">
                  <c:v>2865</c:v>
                </c:pt>
                <c:pt idx="11">
                  <c:v>3135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85D-4605-B68B-CF57A12A4F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917635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(t-CO</a:t>
                </a:r>
                <a:r>
                  <a:rPr lang="en-US" altLang="ja-JP" baseline="-25000"/>
                  <a:t>2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1.8518486819582337E-2"/>
              <c:y val="2.4148981377327832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1763568"/>
        <c:crosses val="autoZero"/>
        <c:crossBetween val="between"/>
        <c:majorUnit val="2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70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(t-CO</a:t>
                </a:r>
                <a:r>
                  <a:rPr lang="en-US" altLang="ja-JP" baseline="-25000"/>
                  <a:t>2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0.88464994864772339"/>
              <c:y val="2.4694913135858018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  <c:majorUnit val="1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53984575835475"/>
          <c:y val="0.19679060950714491"/>
          <c:w val="0.76863753213367614"/>
          <c:h val="0.6912112374842033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'3月'!$BF$11</c:f>
              <c:strCache>
                <c:ptCount val="1"/>
                <c:pt idx="0">
                  <c:v>N-1年度単月実績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'3月'!$BG$10:$BR$10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'3月'!$BG$11:$BR$11</c:f>
              <c:numCache>
                <c:formatCode>#,##0.0;[Red]\-#,##0.0</c:formatCode>
                <c:ptCount val="12"/>
                <c:pt idx="0">
                  <c:v>1300</c:v>
                </c:pt>
                <c:pt idx="1">
                  <c:v>850</c:v>
                </c:pt>
                <c:pt idx="2">
                  <c:v>1150</c:v>
                </c:pt>
                <c:pt idx="3">
                  <c:v>1800</c:v>
                </c:pt>
                <c:pt idx="4">
                  <c:v>1800</c:v>
                </c:pt>
                <c:pt idx="5">
                  <c:v>1550</c:v>
                </c:pt>
                <c:pt idx="6">
                  <c:v>1100</c:v>
                </c:pt>
                <c:pt idx="7">
                  <c:v>1100</c:v>
                </c:pt>
                <c:pt idx="8">
                  <c:v>1350</c:v>
                </c:pt>
                <c:pt idx="9">
                  <c:v>1550</c:v>
                </c:pt>
                <c:pt idx="10">
                  <c:v>1550</c:v>
                </c:pt>
                <c:pt idx="11">
                  <c:v>1300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2D-4D8A-A80F-FD81AED722BF}"/>
            </c:ext>
          </c:extLst>
        </c:ser>
        <c:ser>
          <c:idx val="0"/>
          <c:order val="1"/>
          <c:tx>
            <c:strRef>
              <c:f>'3月'!$BF$12</c:f>
              <c:strCache>
                <c:ptCount val="1"/>
                <c:pt idx="0">
                  <c:v>N年度単月目標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'3月'!$BG$10:$BR$10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'3月'!$BG$12:$BR$12</c:f>
              <c:numCache>
                <c:formatCode>#,##0.0;[Red]\-#,##0.0</c:formatCode>
                <c:ptCount val="12"/>
                <c:pt idx="0">
                  <c:v>1261</c:v>
                </c:pt>
                <c:pt idx="1">
                  <c:v>1044.5</c:v>
                </c:pt>
                <c:pt idx="2">
                  <c:v>1448</c:v>
                </c:pt>
                <c:pt idx="3">
                  <c:v>1915</c:v>
                </c:pt>
                <c:pt idx="4">
                  <c:v>1795</c:v>
                </c:pt>
                <c:pt idx="5">
                  <c:v>1668</c:v>
                </c:pt>
                <c:pt idx="6">
                  <c:v>1278.5</c:v>
                </c:pt>
                <c:pt idx="7">
                  <c:v>1313.5</c:v>
                </c:pt>
                <c:pt idx="8">
                  <c:v>1606.5</c:v>
                </c:pt>
                <c:pt idx="9">
                  <c:v>1765</c:v>
                </c:pt>
                <c:pt idx="10">
                  <c:v>1808</c:v>
                </c:pt>
                <c:pt idx="11">
                  <c:v>1660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2D-4D8A-A80F-FD81AED722BF}"/>
            </c:ext>
          </c:extLst>
        </c:ser>
        <c:ser>
          <c:idx val="5"/>
          <c:order val="2"/>
          <c:tx>
            <c:strRef>
              <c:f>'3月'!$BF$13</c:f>
              <c:strCache>
                <c:ptCount val="1"/>
                <c:pt idx="0">
                  <c:v>N年度単月実績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'3月'!$BG$10:$BR$10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'3月'!$BG$13:$BR$13</c:f>
              <c:numCache>
                <c:formatCode>#,##0.0;[Red]\-#,##0.0</c:formatCode>
                <c:ptCount val="12"/>
                <c:pt idx="0">
                  <c:v>1290</c:v>
                </c:pt>
                <c:pt idx="1">
                  <c:v>1060</c:v>
                </c:pt>
                <c:pt idx="2">
                  <c:v>1430</c:v>
                </c:pt>
                <c:pt idx="3">
                  <c:v>1970</c:v>
                </c:pt>
                <c:pt idx="4">
                  <c:v>1890</c:v>
                </c:pt>
                <c:pt idx="5">
                  <c:v>1770</c:v>
                </c:pt>
                <c:pt idx="6">
                  <c:v>1260</c:v>
                </c:pt>
                <c:pt idx="7">
                  <c:v>1245</c:v>
                </c:pt>
                <c:pt idx="8">
                  <c:v>1640</c:v>
                </c:pt>
                <c:pt idx="9">
                  <c:v>1810</c:v>
                </c:pt>
                <c:pt idx="10">
                  <c:v>1850</c:v>
                </c:pt>
                <c:pt idx="11">
                  <c:v>1660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C2D-4D8A-A80F-FD81AED722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760288"/>
        <c:axId val="1"/>
      </c:barChart>
      <c:lineChart>
        <c:grouping val="standard"/>
        <c:varyColors val="0"/>
        <c:ser>
          <c:idx val="2"/>
          <c:order val="3"/>
          <c:tx>
            <c:strRef>
              <c:f>'3月'!$BF$14</c:f>
              <c:strCache>
                <c:ptCount val="1"/>
                <c:pt idx="0">
                  <c:v>N-1年度実績累計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'3月'!$BG$10:$BR$10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'3月'!$BG$14:$BR$14</c:f>
              <c:numCache>
                <c:formatCode>#,##0.0;[Red]\-#,##0.0</c:formatCode>
                <c:ptCount val="12"/>
                <c:pt idx="0">
                  <c:v>1300</c:v>
                </c:pt>
                <c:pt idx="1">
                  <c:v>2150</c:v>
                </c:pt>
                <c:pt idx="2">
                  <c:v>3300</c:v>
                </c:pt>
                <c:pt idx="3">
                  <c:v>5100</c:v>
                </c:pt>
                <c:pt idx="4">
                  <c:v>6900</c:v>
                </c:pt>
                <c:pt idx="5">
                  <c:v>8450</c:v>
                </c:pt>
                <c:pt idx="6">
                  <c:v>9550</c:v>
                </c:pt>
                <c:pt idx="7">
                  <c:v>10650</c:v>
                </c:pt>
                <c:pt idx="8">
                  <c:v>12000</c:v>
                </c:pt>
                <c:pt idx="9">
                  <c:v>13550</c:v>
                </c:pt>
                <c:pt idx="10">
                  <c:v>15100</c:v>
                </c:pt>
                <c:pt idx="11">
                  <c:v>16400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C2D-4D8A-A80F-FD81AED722BF}"/>
            </c:ext>
          </c:extLst>
        </c:ser>
        <c:ser>
          <c:idx val="3"/>
          <c:order val="4"/>
          <c:tx>
            <c:strRef>
              <c:f>'3月'!$BF$15</c:f>
              <c:strCache>
                <c:ptCount val="1"/>
                <c:pt idx="0">
                  <c:v>N年度目標累計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'3月'!$BG$10:$BR$10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'3月'!$BG$15:$BR$15</c:f>
              <c:numCache>
                <c:formatCode>#,##0.0;[Red]\-#,##0.0</c:formatCode>
                <c:ptCount val="12"/>
                <c:pt idx="0">
                  <c:v>1261</c:v>
                </c:pt>
                <c:pt idx="1">
                  <c:v>2305.5</c:v>
                </c:pt>
                <c:pt idx="2">
                  <c:v>3753.5</c:v>
                </c:pt>
                <c:pt idx="3">
                  <c:v>5668.5</c:v>
                </c:pt>
                <c:pt idx="4">
                  <c:v>7463.5</c:v>
                </c:pt>
                <c:pt idx="5">
                  <c:v>9131.5</c:v>
                </c:pt>
                <c:pt idx="6">
                  <c:v>10410</c:v>
                </c:pt>
                <c:pt idx="7">
                  <c:v>11723.5</c:v>
                </c:pt>
                <c:pt idx="8">
                  <c:v>13330</c:v>
                </c:pt>
                <c:pt idx="9">
                  <c:v>15095</c:v>
                </c:pt>
                <c:pt idx="10">
                  <c:v>16903</c:v>
                </c:pt>
                <c:pt idx="11">
                  <c:v>18563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C2D-4D8A-A80F-FD81AED722BF}"/>
            </c:ext>
          </c:extLst>
        </c:ser>
        <c:ser>
          <c:idx val="4"/>
          <c:order val="5"/>
          <c:tx>
            <c:strRef>
              <c:f>'3月'!$BF$16</c:f>
              <c:strCache>
                <c:ptCount val="1"/>
                <c:pt idx="0">
                  <c:v>N年度実績累計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'3月'!$BG$10:$BR$10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'3月'!$BG$16:$BR$16</c:f>
              <c:numCache>
                <c:formatCode>#,##0.0;[Red]\-#,##0.0</c:formatCode>
                <c:ptCount val="12"/>
                <c:pt idx="0">
                  <c:v>1290</c:v>
                </c:pt>
                <c:pt idx="1">
                  <c:v>2350</c:v>
                </c:pt>
                <c:pt idx="2">
                  <c:v>3780</c:v>
                </c:pt>
                <c:pt idx="3">
                  <c:v>5750</c:v>
                </c:pt>
                <c:pt idx="4">
                  <c:v>7640</c:v>
                </c:pt>
                <c:pt idx="5">
                  <c:v>9410</c:v>
                </c:pt>
                <c:pt idx="6">
                  <c:v>10670</c:v>
                </c:pt>
                <c:pt idx="7">
                  <c:v>11915</c:v>
                </c:pt>
                <c:pt idx="8">
                  <c:v>13555</c:v>
                </c:pt>
                <c:pt idx="9">
                  <c:v>15365</c:v>
                </c:pt>
                <c:pt idx="10">
                  <c:v>17215</c:v>
                </c:pt>
                <c:pt idx="11">
                  <c:v>18875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C2D-4D8A-A80F-FD81AED722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917602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(t-CO</a:t>
                </a:r>
                <a:r>
                  <a:rPr lang="en-US" altLang="ja-JP" baseline="-25000"/>
                  <a:t>2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1.799491818841794E-2"/>
              <c:y val="8.6716243802857973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1760288"/>
        <c:crosses val="autoZero"/>
        <c:crossBetween val="between"/>
        <c:majorUnit val="1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250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(t-CO</a:t>
                </a:r>
                <a:r>
                  <a:rPr lang="en-US" altLang="ja-JP" baseline="-25000"/>
                  <a:t>2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0.84832914502708445"/>
              <c:y val="9.0716438222999907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  <c:majorUnit val="5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1113981672613"/>
          <c:y val="0.20148196753183628"/>
          <c:w val="0.78307080613117486"/>
          <c:h val="0.6865198794595119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'3月'!$BF$20</c:f>
              <c:strCache>
                <c:ptCount val="1"/>
                <c:pt idx="0">
                  <c:v>N-1年度単月実績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'3月'!$BG$19:$BR$19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'3月'!$BG$20:$BR$20</c:f>
              <c:numCache>
                <c:formatCode>#,##0.0;[Red]\-#,##0.0</c:formatCode>
                <c:ptCount val="12"/>
                <c:pt idx="0">
                  <c:v>400</c:v>
                </c:pt>
                <c:pt idx="1">
                  <c:v>300</c:v>
                </c:pt>
                <c:pt idx="2">
                  <c:v>350</c:v>
                </c:pt>
                <c:pt idx="3">
                  <c:v>500</c:v>
                </c:pt>
                <c:pt idx="4">
                  <c:v>500</c:v>
                </c:pt>
                <c:pt idx="5">
                  <c:v>450</c:v>
                </c:pt>
                <c:pt idx="6">
                  <c:v>350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450</c:v>
                </c:pt>
                <c:pt idx="11">
                  <c:v>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C9-4A8B-BAFC-3551594800D4}"/>
            </c:ext>
          </c:extLst>
        </c:ser>
        <c:ser>
          <c:idx val="0"/>
          <c:order val="1"/>
          <c:tx>
            <c:strRef>
              <c:f>'3月'!$BF$21</c:f>
              <c:strCache>
                <c:ptCount val="1"/>
                <c:pt idx="0">
                  <c:v>N年度単月目標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'3月'!$BG$19:$BR$19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'3月'!$BG$21:$BR$21</c:f>
              <c:numCache>
                <c:formatCode>#,##0.0;[Red]\-#,##0.0</c:formatCode>
                <c:ptCount val="12"/>
                <c:pt idx="0">
                  <c:v>388</c:v>
                </c:pt>
                <c:pt idx="1">
                  <c:v>291</c:v>
                </c:pt>
                <c:pt idx="2">
                  <c:v>339.5</c:v>
                </c:pt>
                <c:pt idx="3">
                  <c:v>485</c:v>
                </c:pt>
                <c:pt idx="4">
                  <c:v>485</c:v>
                </c:pt>
                <c:pt idx="5">
                  <c:v>436.5</c:v>
                </c:pt>
                <c:pt idx="6">
                  <c:v>339.5</c:v>
                </c:pt>
                <c:pt idx="7">
                  <c:v>339.5</c:v>
                </c:pt>
                <c:pt idx="8">
                  <c:v>388</c:v>
                </c:pt>
                <c:pt idx="9">
                  <c:v>436.5</c:v>
                </c:pt>
                <c:pt idx="10">
                  <c:v>436.5</c:v>
                </c:pt>
                <c:pt idx="11">
                  <c:v>388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C9-4A8B-BAFC-3551594800D4}"/>
            </c:ext>
          </c:extLst>
        </c:ser>
        <c:ser>
          <c:idx val="5"/>
          <c:order val="2"/>
          <c:tx>
            <c:strRef>
              <c:f>'3月'!$BF$22</c:f>
              <c:strCache>
                <c:ptCount val="1"/>
                <c:pt idx="0">
                  <c:v>N年度単月実績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'3月'!$BG$19:$BR$19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'3月'!$BG$22:$BR$22</c:f>
              <c:numCache>
                <c:formatCode>#,##0.0;[Red]\-#,##0.0</c:formatCode>
                <c:ptCount val="12"/>
                <c:pt idx="0">
                  <c:v>350</c:v>
                </c:pt>
                <c:pt idx="1">
                  <c:v>290</c:v>
                </c:pt>
                <c:pt idx="2">
                  <c:v>340</c:v>
                </c:pt>
                <c:pt idx="3">
                  <c:v>500</c:v>
                </c:pt>
                <c:pt idx="4">
                  <c:v>500</c:v>
                </c:pt>
                <c:pt idx="5">
                  <c:v>450</c:v>
                </c:pt>
                <c:pt idx="6">
                  <c:v>320</c:v>
                </c:pt>
                <c:pt idx="7">
                  <c:v>320</c:v>
                </c:pt>
                <c:pt idx="8">
                  <c:v>390</c:v>
                </c:pt>
                <c:pt idx="9">
                  <c:v>450</c:v>
                </c:pt>
                <c:pt idx="10">
                  <c:v>460</c:v>
                </c:pt>
                <c:pt idx="11">
                  <c:v>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C9-4A8B-BAFC-3551594800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2158432"/>
        <c:axId val="1"/>
      </c:barChart>
      <c:lineChart>
        <c:grouping val="standard"/>
        <c:varyColors val="0"/>
        <c:ser>
          <c:idx val="2"/>
          <c:order val="3"/>
          <c:tx>
            <c:strRef>
              <c:f>'3月'!$BF$23</c:f>
              <c:strCache>
                <c:ptCount val="1"/>
                <c:pt idx="0">
                  <c:v>N-1年度実績累計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'3月'!$BG$19:$BR$19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'3月'!$BG$23:$BR$23</c:f>
              <c:numCache>
                <c:formatCode>#,##0.0;[Red]\-#,##0.0</c:formatCode>
                <c:ptCount val="12"/>
                <c:pt idx="0">
                  <c:v>400</c:v>
                </c:pt>
                <c:pt idx="1">
                  <c:v>700</c:v>
                </c:pt>
                <c:pt idx="2">
                  <c:v>1050</c:v>
                </c:pt>
                <c:pt idx="3">
                  <c:v>1550</c:v>
                </c:pt>
                <c:pt idx="4">
                  <c:v>2050</c:v>
                </c:pt>
                <c:pt idx="5">
                  <c:v>2500</c:v>
                </c:pt>
                <c:pt idx="6">
                  <c:v>2850</c:v>
                </c:pt>
                <c:pt idx="7">
                  <c:v>3200</c:v>
                </c:pt>
                <c:pt idx="8">
                  <c:v>3600</c:v>
                </c:pt>
                <c:pt idx="9">
                  <c:v>4050</c:v>
                </c:pt>
                <c:pt idx="10">
                  <c:v>4500</c:v>
                </c:pt>
                <c:pt idx="11">
                  <c:v>4900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8C9-4A8B-BAFC-3551594800D4}"/>
            </c:ext>
          </c:extLst>
        </c:ser>
        <c:ser>
          <c:idx val="3"/>
          <c:order val="4"/>
          <c:tx>
            <c:strRef>
              <c:f>'3月'!$BF$24</c:f>
              <c:strCache>
                <c:ptCount val="1"/>
                <c:pt idx="0">
                  <c:v>N年度目標累計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'3月'!$BG$19:$BR$19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'3月'!$BG$24:$BR$24</c:f>
              <c:numCache>
                <c:formatCode>#,##0.0;[Red]\-#,##0.0</c:formatCode>
                <c:ptCount val="12"/>
                <c:pt idx="0">
                  <c:v>388</c:v>
                </c:pt>
                <c:pt idx="1">
                  <c:v>679</c:v>
                </c:pt>
                <c:pt idx="2">
                  <c:v>1018.5</c:v>
                </c:pt>
                <c:pt idx="3">
                  <c:v>1503.5</c:v>
                </c:pt>
                <c:pt idx="4">
                  <c:v>1988.5</c:v>
                </c:pt>
                <c:pt idx="5">
                  <c:v>2425</c:v>
                </c:pt>
                <c:pt idx="6">
                  <c:v>2764.5</c:v>
                </c:pt>
                <c:pt idx="7">
                  <c:v>3104</c:v>
                </c:pt>
                <c:pt idx="8">
                  <c:v>3492</c:v>
                </c:pt>
                <c:pt idx="9">
                  <c:v>3928.5</c:v>
                </c:pt>
                <c:pt idx="10">
                  <c:v>4365</c:v>
                </c:pt>
                <c:pt idx="11">
                  <c:v>4753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8C9-4A8B-BAFC-3551594800D4}"/>
            </c:ext>
          </c:extLst>
        </c:ser>
        <c:ser>
          <c:idx val="4"/>
          <c:order val="5"/>
          <c:tx>
            <c:strRef>
              <c:f>'3月'!$BF$25</c:f>
              <c:strCache>
                <c:ptCount val="1"/>
                <c:pt idx="0">
                  <c:v>N年度実績累計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'3月'!$BG$19:$BR$19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'3月'!$BG$25:$BR$25</c:f>
              <c:numCache>
                <c:formatCode>#,##0.0;[Red]\-#,##0.0</c:formatCode>
                <c:ptCount val="12"/>
                <c:pt idx="0">
                  <c:v>350</c:v>
                </c:pt>
                <c:pt idx="1">
                  <c:v>640</c:v>
                </c:pt>
                <c:pt idx="2">
                  <c:v>980</c:v>
                </c:pt>
                <c:pt idx="3">
                  <c:v>1480</c:v>
                </c:pt>
                <c:pt idx="4">
                  <c:v>1980</c:v>
                </c:pt>
                <c:pt idx="5">
                  <c:v>2430</c:v>
                </c:pt>
                <c:pt idx="6">
                  <c:v>2750</c:v>
                </c:pt>
                <c:pt idx="7">
                  <c:v>3070</c:v>
                </c:pt>
                <c:pt idx="8">
                  <c:v>3460</c:v>
                </c:pt>
                <c:pt idx="9">
                  <c:v>3910</c:v>
                </c:pt>
                <c:pt idx="10">
                  <c:v>4370</c:v>
                </c:pt>
                <c:pt idx="11">
                  <c:v>4720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8C9-4A8B-BAFC-3551594800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921584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(t-CO</a:t>
                </a:r>
                <a:r>
                  <a:rPr lang="en-US" altLang="ja-JP" baseline="-25000"/>
                  <a:t>2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2.1164184715637337E-2"/>
              <c:y val="8.6371148050938082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2158432"/>
        <c:crosses val="autoZero"/>
        <c:crossBetween val="between"/>
        <c:majorUnit val="2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70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(t-CO</a:t>
                </a:r>
                <a:r>
                  <a:rPr lang="en-US" altLang="ja-JP" baseline="-25000"/>
                  <a:t>2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0.87830907078259779"/>
              <c:y val="8.6371148050938082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  <c:majorUnit val="1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19774925013751E-2"/>
          <c:y val="0.14182070150196147"/>
          <c:w val="0.82539895781394113"/>
          <c:h val="0.7443050897112412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'5月'!$BF$38</c:f>
              <c:strCache>
                <c:ptCount val="1"/>
                <c:pt idx="0">
                  <c:v>N-1年度単月実績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'5月'!$BG$37:$BR$37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'5月'!$BG$38:$BR$38</c:f>
              <c:numCache>
                <c:formatCode>#,##0.0;[Red]\-#,##0.0</c:formatCode>
                <c:ptCount val="12"/>
                <c:pt idx="0">
                  <c:v>250</c:v>
                </c:pt>
                <c:pt idx="1">
                  <c:v>150</c:v>
                </c:pt>
                <c:pt idx="2">
                  <c:v>200</c:v>
                </c:pt>
                <c:pt idx="3">
                  <c:v>350</c:v>
                </c:pt>
                <c:pt idx="4">
                  <c:v>350</c:v>
                </c:pt>
                <c:pt idx="5">
                  <c:v>300</c:v>
                </c:pt>
                <c:pt idx="6">
                  <c:v>200</c:v>
                </c:pt>
                <c:pt idx="7">
                  <c:v>200</c:v>
                </c:pt>
                <c:pt idx="8">
                  <c:v>250</c:v>
                </c:pt>
                <c:pt idx="9">
                  <c:v>300</c:v>
                </c:pt>
                <c:pt idx="10">
                  <c:v>300</c:v>
                </c:pt>
                <c:pt idx="11">
                  <c:v>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03-493B-9973-C0AECBE63ADC}"/>
            </c:ext>
          </c:extLst>
        </c:ser>
        <c:ser>
          <c:idx val="0"/>
          <c:order val="1"/>
          <c:tx>
            <c:strRef>
              <c:f>'5月'!$BF$39</c:f>
              <c:strCache>
                <c:ptCount val="1"/>
                <c:pt idx="0">
                  <c:v>N年度単月目標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'5月'!$BG$37:$BR$37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'5月'!$BG$39:$BR$39</c:f>
              <c:numCache>
                <c:formatCode>#,##0.0;[Red]\-#,##0.0</c:formatCode>
                <c:ptCount val="12"/>
                <c:pt idx="0">
                  <c:v>242.5</c:v>
                </c:pt>
                <c:pt idx="1">
                  <c:v>145.5</c:v>
                </c:pt>
                <c:pt idx="2">
                  <c:v>194</c:v>
                </c:pt>
                <c:pt idx="3">
                  <c:v>339.5</c:v>
                </c:pt>
                <c:pt idx="4">
                  <c:v>339.5</c:v>
                </c:pt>
                <c:pt idx="5">
                  <c:v>291</c:v>
                </c:pt>
                <c:pt idx="6">
                  <c:v>194</c:v>
                </c:pt>
                <c:pt idx="7">
                  <c:v>194</c:v>
                </c:pt>
                <c:pt idx="8">
                  <c:v>242.5</c:v>
                </c:pt>
                <c:pt idx="9">
                  <c:v>291</c:v>
                </c:pt>
                <c:pt idx="10">
                  <c:v>291</c:v>
                </c:pt>
                <c:pt idx="11">
                  <c:v>242.5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03-493B-9973-C0AECBE63ADC}"/>
            </c:ext>
          </c:extLst>
        </c:ser>
        <c:ser>
          <c:idx val="5"/>
          <c:order val="2"/>
          <c:tx>
            <c:strRef>
              <c:f>'5月'!$BF$40</c:f>
              <c:strCache>
                <c:ptCount val="1"/>
                <c:pt idx="0">
                  <c:v>N年度単月実績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'5月'!$BG$37:$BR$37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'5月'!$BG$40:$BR$40</c:f>
              <c:numCache>
                <c:formatCode>#,##0.0;[Red]\-#,##0.0</c:formatCode>
                <c:ptCount val="12"/>
                <c:pt idx="0">
                  <c:v>250</c:v>
                </c:pt>
                <c:pt idx="1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03-493B-9973-C0AECBE63A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4582776"/>
        <c:axId val="1"/>
      </c:barChart>
      <c:lineChart>
        <c:grouping val="standard"/>
        <c:varyColors val="0"/>
        <c:ser>
          <c:idx val="2"/>
          <c:order val="3"/>
          <c:tx>
            <c:strRef>
              <c:f>'5月'!$BF$41</c:f>
              <c:strCache>
                <c:ptCount val="1"/>
                <c:pt idx="0">
                  <c:v>N-1年度実績累計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'5月'!$BG$37:$BR$37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'5月'!$BG$41:$BR$41</c:f>
              <c:numCache>
                <c:formatCode>#,##0.0;[Red]\-#,##0.0</c:formatCode>
                <c:ptCount val="12"/>
                <c:pt idx="0">
                  <c:v>250</c:v>
                </c:pt>
                <c:pt idx="1">
                  <c:v>400</c:v>
                </c:pt>
                <c:pt idx="2">
                  <c:v>600</c:v>
                </c:pt>
                <c:pt idx="3">
                  <c:v>950</c:v>
                </c:pt>
                <c:pt idx="4">
                  <c:v>1300</c:v>
                </c:pt>
                <c:pt idx="5">
                  <c:v>1600</c:v>
                </c:pt>
                <c:pt idx="6">
                  <c:v>1800</c:v>
                </c:pt>
                <c:pt idx="7">
                  <c:v>2000</c:v>
                </c:pt>
                <c:pt idx="8">
                  <c:v>2250</c:v>
                </c:pt>
                <c:pt idx="9">
                  <c:v>2550</c:v>
                </c:pt>
                <c:pt idx="10">
                  <c:v>2850</c:v>
                </c:pt>
                <c:pt idx="11">
                  <c:v>3100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003-493B-9973-C0AECBE63ADC}"/>
            </c:ext>
          </c:extLst>
        </c:ser>
        <c:ser>
          <c:idx val="3"/>
          <c:order val="4"/>
          <c:tx>
            <c:strRef>
              <c:f>'5月'!$BF$42</c:f>
              <c:strCache>
                <c:ptCount val="1"/>
                <c:pt idx="0">
                  <c:v>N年度目標累計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'5月'!$BG$37:$BR$37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'5月'!$BG$42:$BR$42</c:f>
              <c:numCache>
                <c:formatCode>#,##0.0;[Red]\-#,##0.0</c:formatCode>
                <c:ptCount val="12"/>
                <c:pt idx="0">
                  <c:v>242.5</c:v>
                </c:pt>
                <c:pt idx="1">
                  <c:v>388</c:v>
                </c:pt>
                <c:pt idx="2">
                  <c:v>582</c:v>
                </c:pt>
                <c:pt idx="3">
                  <c:v>921.5</c:v>
                </c:pt>
                <c:pt idx="4">
                  <c:v>1261</c:v>
                </c:pt>
                <c:pt idx="5">
                  <c:v>1552</c:v>
                </c:pt>
                <c:pt idx="6">
                  <c:v>1746</c:v>
                </c:pt>
                <c:pt idx="7">
                  <c:v>1940</c:v>
                </c:pt>
                <c:pt idx="8">
                  <c:v>2182.5</c:v>
                </c:pt>
                <c:pt idx="9">
                  <c:v>2473.5</c:v>
                </c:pt>
                <c:pt idx="10">
                  <c:v>2764.5</c:v>
                </c:pt>
                <c:pt idx="11">
                  <c:v>3007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003-493B-9973-C0AECBE63ADC}"/>
            </c:ext>
          </c:extLst>
        </c:ser>
        <c:ser>
          <c:idx val="4"/>
          <c:order val="5"/>
          <c:tx>
            <c:strRef>
              <c:f>'5月'!$BF$43</c:f>
              <c:strCache>
                <c:ptCount val="1"/>
                <c:pt idx="0">
                  <c:v>N年度実績累計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'5月'!$BG$37:$BR$37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'5月'!$BG$43:$BR$43</c:f>
              <c:numCache>
                <c:formatCode>#,##0.0;[Red]\-#,##0.0</c:formatCode>
                <c:ptCount val="12"/>
                <c:pt idx="0">
                  <c:v>250</c:v>
                </c:pt>
                <c:pt idx="1">
                  <c:v>400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003-493B-9973-C0AECBE63A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245827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(t-CO</a:t>
                </a:r>
                <a:r>
                  <a:rPr lang="en-US" altLang="ja-JP" baseline="-25000"/>
                  <a:t>2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1.8518486819582337E-2"/>
              <c:y val="2.4148981377327832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4582776"/>
        <c:crosses val="autoZero"/>
        <c:crossBetween val="between"/>
        <c:majorUnit val="2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70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(t-CO</a:t>
                </a:r>
                <a:r>
                  <a:rPr lang="en-US" altLang="ja-JP" baseline="-25000"/>
                  <a:t>2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0.88464994864772339"/>
              <c:y val="2.4694913135858018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  <c:majorUnit val="1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46588868708841"/>
          <c:y val="0.20948703992646081"/>
          <c:w val="0.7857163156113478"/>
          <c:h val="0.6748106486689163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'3月'!$BF$29</c:f>
              <c:strCache>
                <c:ptCount val="1"/>
                <c:pt idx="0">
                  <c:v>N-1年度単月実績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'3月'!$BG$28:$BR$28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'3月'!$BG$29:$BR$29</c:f>
              <c:numCache>
                <c:formatCode>#,##0.0;[Red]\-#,##0.0</c:formatCode>
                <c:ptCount val="12"/>
                <c:pt idx="0">
                  <c:v>300</c:v>
                </c:pt>
                <c:pt idx="1">
                  <c:v>200</c:v>
                </c:pt>
                <c:pt idx="2">
                  <c:v>250</c:v>
                </c:pt>
                <c:pt idx="3">
                  <c:v>400</c:v>
                </c:pt>
                <c:pt idx="4">
                  <c:v>400</c:v>
                </c:pt>
                <c:pt idx="5">
                  <c:v>350</c:v>
                </c:pt>
                <c:pt idx="6">
                  <c:v>250</c:v>
                </c:pt>
                <c:pt idx="7">
                  <c:v>250</c:v>
                </c:pt>
                <c:pt idx="8">
                  <c:v>300</c:v>
                </c:pt>
                <c:pt idx="9">
                  <c:v>350</c:v>
                </c:pt>
                <c:pt idx="10">
                  <c:v>350</c:v>
                </c:pt>
                <c:pt idx="11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2C-4BCB-82E2-09307F217637}"/>
            </c:ext>
          </c:extLst>
        </c:ser>
        <c:ser>
          <c:idx val="0"/>
          <c:order val="1"/>
          <c:tx>
            <c:strRef>
              <c:f>'3月'!$BF$30</c:f>
              <c:strCache>
                <c:ptCount val="1"/>
                <c:pt idx="0">
                  <c:v>N年度単月目標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'3月'!$BG$28:$BR$28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'3月'!$BG$30:$BR$30</c:f>
              <c:numCache>
                <c:formatCode>#,##0.0;[Red]\-#,##0.0</c:formatCode>
                <c:ptCount val="12"/>
                <c:pt idx="0">
                  <c:v>291</c:v>
                </c:pt>
                <c:pt idx="1">
                  <c:v>414</c:v>
                </c:pt>
                <c:pt idx="2">
                  <c:v>575</c:v>
                </c:pt>
                <c:pt idx="3">
                  <c:v>557</c:v>
                </c:pt>
                <c:pt idx="4">
                  <c:v>437</c:v>
                </c:pt>
                <c:pt idx="5">
                  <c:v>504</c:v>
                </c:pt>
                <c:pt idx="6">
                  <c:v>454</c:v>
                </c:pt>
                <c:pt idx="7">
                  <c:v>489</c:v>
                </c:pt>
                <c:pt idx="8">
                  <c:v>588</c:v>
                </c:pt>
                <c:pt idx="9">
                  <c:v>601</c:v>
                </c:pt>
                <c:pt idx="10">
                  <c:v>644</c:v>
                </c:pt>
                <c:pt idx="11">
                  <c:v>690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2C-4BCB-82E2-09307F217637}"/>
            </c:ext>
          </c:extLst>
        </c:ser>
        <c:ser>
          <c:idx val="5"/>
          <c:order val="2"/>
          <c:tx>
            <c:strRef>
              <c:f>'3月'!$BF$31</c:f>
              <c:strCache>
                <c:ptCount val="1"/>
                <c:pt idx="0">
                  <c:v>N年度単月実績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'3月'!$BG$28:$BR$28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'3月'!$BG$31:$BR$31</c:f>
              <c:numCache>
                <c:formatCode>#,##0.0;[Red]\-#,##0.0</c:formatCode>
                <c:ptCount val="12"/>
                <c:pt idx="0">
                  <c:v>350</c:v>
                </c:pt>
                <c:pt idx="1">
                  <c:v>420</c:v>
                </c:pt>
                <c:pt idx="2">
                  <c:v>550</c:v>
                </c:pt>
                <c:pt idx="3">
                  <c:v>570</c:v>
                </c:pt>
                <c:pt idx="4">
                  <c:v>450</c:v>
                </c:pt>
                <c:pt idx="5">
                  <c:v>520</c:v>
                </c:pt>
                <c:pt idx="6">
                  <c:v>450</c:v>
                </c:pt>
                <c:pt idx="7">
                  <c:v>470</c:v>
                </c:pt>
                <c:pt idx="8">
                  <c:v>600</c:v>
                </c:pt>
                <c:pt idx="9">
                  <c:v>610</c:v>
                </c:pt>
                <c:pt idx="10">
                  <c:v>630</c:v>
                </c:pt>
                <c:pt idx="11">
                  <c:v>650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B2C-4BCB-82E2-09307F2176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2153840"/>
        <c:axId val="1"/>
      </c:barChart>
      <c:lineChart>
        <c:grouping val="standard"/>
        <c:varyColors val="0"/>
        <c:ser>
          <c:idx val="2"/>
          <c:order val="3"/>
          <c:tx>
            <c:strRef>
              <c:f>'3月'!$BF$32</c:f>
              <c:strCache>
                <c:ptCount val="1"/>
                <c:pt idx="0">
                  <c:v>N-1年度実績累計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'3月'!$BG$28:$BR$28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'3月'!$BG$32:$BR$32</c:f>
              <c:numCache>
                <c:formatCode>#,##0.0;[Red]\-#,##0.0</c:formatCode>
                <c:ptCount val="12"/>
                <c:pt idx="0">
                  <c:v>300</c:v>
                </c:pt>
                <c:pt idx="1">
                  <c:v>500</c:v>
                </c:pt>
                <c:pt idx="2">
                  <c:v>750</c:v>
                </c:pt>
                <c:pt idx="3">
                  <c:v>1150</c:v>
                </c:pt>
                <c:pt idx="4">
                  <c:v>1550</c:v>
                </c:pt>
                <c:pt idx="5">
                  <c:v>1900</c:v>
                </c:pt>
                <c:pt idx="6">
                  <c:v>2150</c:v>
                </c:pt>
                <c:pt idx="7">
                  <c:v>2400</c:v>
                </c:pt>
                <c:pt idx="8">
                  <c:v>2700</c:v>
                </c:pt>
                <c:pt idx="9">
                  <c:v>3050</c:v>
                </c:pt>
                <c:pt idx="10">
                  <c:v>3400</c:v>
                </c:pt>
                <c:pt idx="11">
                  <c:v>3700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B2C-4BCB-82E2-09307F217637}"/>
            </c:ext>
          </c:extLst>
        </c:ser>
        <c:ser>
          <c:idx val="3"/>
          <c:order val="4"/>
          <c:tx>
            <c:strRef>
              <c:f>'3月'!$BF$33</c:f>
              <c:strCache>
                <c:ptCount val="1"/>
                <c:pt idx="0">
                  <c:v>N年度目標累計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'3月'!$BG$28:$BR$28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'3月'!$BG$33:$BR$33</c:f>
              <c:numCache>
                <c:formatCode>#,##0.0;[Red]\-#,##0.0</c:formatCode>
                <c:ptCount val="12"/>
                <c:pt idx="0">
                  <c:v>291</c:v>
                </c:pt>
                <c:pt idx="1">
                  <c:v>705</c:v>
                </c:pt>
                <c:pt idx="2">
                  <c:v>1280</c:v>
                </c:pt>
                <c:pt idx="3">
                  <c:v>1837</c:v>
                </c:pt>
                <c:pt idx="4">
                  <c:v>2274</c:v>
                </c:pt>
                <c:pt idx="5">
                  <c:v>2778</c:v>
                </c:pt>
                <c:pt idx="6">
                  <c:v>3232</c:v>
                </c:pt>
                <c:pt idx="7">
                  <c:v>3721</c:v>
                </c:pt>
                <c:pt idx="8">
                  <c:v>4309</c:v>
                </c:pt>
                <c:pt idx="9">
                  <c:v>4910</c:v>
                </c:pt>
                <c:pt idx="10">
                  <c:v>5554</c:v>
                </c:pt>
                <c:pt idx="11">
                  <c:v>6244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B2C-4BCB-82E2-09307F217637}"/>
            </c:ext>
          </c:extLst>
        </c:ser>
        <c:ser>
          <c:idx val="4"/>
          <c:order val="5"/>
          <c:tx>
            <c:strRef>
              <c:f>'3月'!$BF$34</c:f>
              <c:strCache>
                <c:ptCount val="1"/>
                <c:pt idx="0">
                  <c:v>N年度実績累計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'3月'!$BG$28:$BR$28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'3月'!$BG$34:$BR$34</c:f>
              <c:numCache>
                <c:formatCode>#,##0.0;[Red]\-#,##0.0</c:formatCode>
                <c:ptCount val="12"/>
                <c:pt idx="0">
                  <c:v>350</c:v>
                </c:pt>
                <c:pt idx="1">
                  <c:v>770</c:v>
                </c:pt>
                <c:pt idx="2">
                  <c:v>1320</c:v>
                </c:pt>
                <c:pt idx="3">
                  <c:v>1890</c:v>
                </c:pt>
                <c:pt idx="4">
                  <c:v>2340</c:v>
                </c:pt>
                <c:pt idx="5">
                  <c:v>2860</c:v>
                </c:pt>
                <c:pt idx="6">
                  <c:v>3310</c:v>
                </c:pt>
                <c:pt idx="7">
                  <c:v>3780</c:v>
                </c:pt>
                <c:pt idx="8">
                  <c:v>4380</c:v>
                </c:pt>
                <c:pt idx="9">
                  <c:v>4990</c:v>
                </c:pt>
                <c:pt idx="10">
                  <c:v>5620</c:v>
                </c:pt>
                <c:pt idx="11">
                  <c:v>6270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B2C-4BCB-82E2-09307F2176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921538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(t-CO</a:t>
                </a:r>
                <a:r>
                  <a:rPr lang="en-US" altLang="ja-JP" baseline="-25000"/>
                  <a:t>2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1.5873015873015872E-2"/>
              <c:y val="8.562768363631966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2153840"/>
        <c:crosses val="autoZero"/>
        <c:crossBetween val="between"/>
        <c:majorUnit val="2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70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(t-CO</a:t>
                </a:r>
                <a:r>
                  <a:rPr lang="en-US" altLang="ja-JP" baseline="-25000"/>
                  <a:t>2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0.87566359760585488"/>
              <c:y val="9.3784728521838001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  <c:majorUnit val="1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52936024656975"/>
          <c:y val="0.12638280404522892"/>
          <c:w val="0.79894386301221221"/>
          <c:h val="0.7409182619945018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'3月'!$BF$47</c:f>
              <c:strCache>
                <c:ptCount val="1"/>
                <c:pt idx="0">
                  <c:v>N-1年度単月実績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'3月'!$BG$46:$BR$46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'3月'!$BG$47:$BR$47</c:f>
              <c:numCache>
                <c:formatCode>#,##0.0;[Red]\-#,##0.0</c:formatCode>
                <c:ptCount val="12"/>
                <c:pt idx="0">
                  <c:v>200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300</c:v>
                </c:pt>
                <c:pt idx="5">
                  <c:v>250</c:v>
                </c:pt>
                <c:pt idx="6">
                  <c:v>150</c:v>
                </c:pt>
                <c:pt idx="7">
                  <c:v>150</c:v>
                </c:pt>
                <c:pt idx="8">
                  <c:v>200</c:v>
                </c:pt>
                <c:pt idx="9">
                  <c:v>250</c:v>
                </c:pt>
                <c:pt idx="10">
                  <c:v>250</c:v>
                </c:pt>
                <c:pt idx="11">
                  <c:v>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CA-4688-B254-95C4D207A99A}"/>
            </c:ext>
          </c:extLst>
        </c:ser>
        <c:ser>
          <c:idx val="0"/>
          <c:order val="1"/>
          <c:tx>
            <c:strRef>
              <c:f>'3月'!$BF$48</c:f>
              <c:strCache>
                <c:ptCount val="1"/>
                <c:pt idx="0">
                  <c:v>N年度単月目標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'3月'!$BG$46:$BR$46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'3月'!$BG$48:$BR$48</c:f>
              <c:numCache>
                <c:formatCode>#,##0.0;[Red]\-#,##0.0</c:formatCode>
                <c:ptCount val="12"/>
                <c:pt idx="0">
                  <c:v>194</c:v>
                </c:pt>
                <c:pt idx="1">
                  <c:v>97</c:v>
                </c:pt>
                <c:pt idx="2">
                  <c:v>194</c:v>
                </c:pt>
                <c:pt idx="3">
                  <c:v>291</c:v>
                </c:pt>
                <c:pt idx="4">
                  <c:v>291</c:v>
                </c:pt>
                <c:pt idx="5">
                  <c:v>242.5</c:v>
                </c:pt>
                <c:pt idx="6">
                  <c:v>145.5</c:v>
                </c:pt>
                <c:pt idx="7">
                  <c:v>145.5</c:v>
                </c:pt>
                <c:pt idx="8">
                  <c:v>194</c:v>
                </c:pt>
                <c:pt idx="9">
                  <c:v>242.5</c:v>
                </c:pt>
                <c:pt idx="10">
                  <c:v>242.5</c:v>
                </c:pt>
                <c:pt idx="11">
                  <c:v>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CA-4688-B254-95C4D207A99A}"/>
            </c:ext>
          </c:extLst>
        </c:ser>
        <c:ser>
          <c:idx val="5"/>
          <c:order val="2"/>
          <c:tx>
            <c:strRef>
              <c:f>'3月'!$BF$49</c:f>
              <c:strCache>
                <c:ptCount val="1"/>
                <c:pt idx="0">
                  <c:v>N年度単月実績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'3月'!$BG$46:$BR$46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'3月'!$BG$49:$BR$49</c:f>
              <c:numCache>
                <c:formatCode>#,##0.0;[Red]\-#,##0.0</c:formatCode>
                <c:ptCount val="12"/>
                <c:pt idx="0">
                  <c:v>190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320</c:v>
                </c:pt>
                <c:pt idx="5">
                  <c:v>270</c:v>
                </c:pt>
                <c:pt idx="6">
                  <c:v>150</c:v>
                </c:pt>
                <c:pt idx="7">
                  <c:v>140</c:v>
                </c:pt>
                <c:pt idx="8">
                  <c:v>210</c:v>
                </c:pt>
                <c:pt idx="9">
                  <c:v>250</c:v>
                </c:pt>
                <c:pt idx="10">
                  <c:v>240</c:v>
                </c:pt>
                <c:pt idx="11">
                  <c:v>210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4CA-4688-B254-95C4D207A9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2154824"/>
        <c:axId val="1"/>
      </c:barChart>
      <c:lineChart>
        <c:grouping val="standard"/>
        <c:varyColors val="0"/>
        <c:ser>
          <c:idx val="2"/>
          <c:order val="3"/>
          <c:tx>
            <c:strRef>
              <c:f>'3月'!$BF$50</c:f>
              <c:strCache>
                <c:ptCount val="1"/>
                <c:pt idx="0">
                  <c:v>N-1年度実績累計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'3月'!$BG$46:$BR$46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'3月'!$BG$50:$BR$50</c:f>
              <c:numCache>
                <c:formatCode>#,##0.0;[Red]\-#,##0.0</c:formatCode>
                <c:ptCount val="12"/>
                <c:pt idx="0">
                  <c:v>200</c:v>
                </c:pt>
                <c:pt idx="1">
                  <c:v>300</c:v>
                </c:pt>
                <c:pt idx="2">
                  <c:v>500</c:v>
                </c:pt>
                <c:pt idx="3">
                  <c:v>800</c:v>
                </c:pt>
                <c:pt idx="4">
                  <c:v>1100</c:v>
                </c:pt>
                <c:pt idx="5">
                  <c:v>1350</c:v>
                </c:pt>
                <c:pt idx="6">
                  <c:v>1500</c:v>
                </c:pt>
                <c:pt idx="7">
                  <c:v>1650</c:v>
                </c:pt>
                <c:pt idx="8">
                  <c:v>1850</c:v>
                </c:pt>
                <c:pt idx="9">
                  <c:v>2100</c:v>
                </c:pt>
                <c:pt idx="10">
                  <c:v>2350</c:v>
                </c:pt>
                <c:pt idx="11">
                  <c:v>2550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4CA-4688-B254-95C4D207A99A}"/>
            </c:ext>
          </c:extLst>
        </c:ser>
        <c:ser>
          <c:idx val="3"/>
          <c:order val="4"/>
          <c:tx>
            <c:strRef>
              <c:f>'3月'!$BF$51</c:f>
              <c:strCache>
                <c:ptCount val="1"/>
                <c:pt idx="0">
                  <c:v>N年度目標累計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'3月'!$BG$46:$BR$46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'3月'!$BG$51:$BR$51</c:f>
              <c:numCache>
                <c:formatCode>#,##0.0;[Red]\-#,##0.0</c:formatCode>
                <c:ptCount val="12"/>
                <c:pt idx="0">
                  <c:v>194</c:v>
                </c:pt>
                <c:pt idx="1">
                  <c:v>291</c:v>
                </c:pt>
                <c:pt idx="2">
                  <c:v>485</c:v>
                </c:pt>
                <c:pt idx="3">
                  <c:v>776</c:v>
                </c:pt>
                <c:pt idx="4">
                  <c:v>1067</c:v>
                </c:pt>
                <c:pt idx="5">
                  <c:v>1309.5</c:v>
                </c:pt>
                <c:pt idx="6">
                  <c:v>1455</c:v>
                </c:pt>
                <c:pt idx="7">
                  <c:v>1600.5</c:v>
                </c:pt>
                <c:pt idx="8">
                  <c:v>1794.5</c:v>
                </c:pt>
                <c:pt idx="9">
                  <c:v>2037</c:v>
                </c:pt>
                <c:pt idx="10">
                  <c:v>2279.5</c:v>
                </c:pt>
                <c:pt idx="11">
                  <c:v>2473.5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4CA-4688-B254-95C4D207A99A}"/>
            </c:ext>
          </c:extLst>
        </c:ser>
        <c:ser>
          <c:idx val="4"/>
          <c:order val="5"/>
          <c:tx>
            <c:strRef>
              <c:f>'3月'!$BF$52</c:f>
              <c:strCache>
                <c:ptCount val="1"/>
                <c:pt idx="0">
                  <c:v>N年度実績累計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'3月'!$BG$46:$BR$46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'3月'!$BG$52:$BR$52</c:f>
              <c:numCache>
                <c:formatCode>#,##0.0;[Red]\-#,##0.0</c:formatCode>
                <c:ptCount val="12"/>
                <c:pt idx="0">
                  <c:v>190</c:v>
                </c:pt>
                <c:pt idx="1">
                  <c:v>290</c:v>
                </c:pt>
                <c:pt idx="2">
                  <c:v>490</c:v>
                </c:pt>
                <c:pt idx="3">
                  <c:v>790</c:v>
                </c:pt>
                <c:pt idx="4">
                  <c:v>1110</c:v>
                </c:pt>
                <c:pt idx="5">
                  <c:v>1380</c:v>
                </c:pt>
                <c:pt idx="6">
                  <c:v>1530</c:v>
                </c:pt>
                <c:pt idx="7">
                  <c:v>1670</c:v>
                </c:pt>
                <c:pt idx="8">
                  <c:v>1880</c:v>
                </c:pt>
                <c:pt idx="9">
                  <c:v>2130</c:v>
                </c:pt>
                <c:pt idx="10">
                  <c:v>2370</c:v>
                </c:pt>
                <c:pt idx="11">
                  <c:v>2580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4CA-4688-B254-95C4D207A9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921548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0"/>
        </c:scaling>
        <c:delete val="0"/>
        <c:axPos val="l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2154824"/>
        <c:crosses val="autoZero"/>
        <c:crossBetween val="between"/>
        <c:majorUnit val="2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7000"/>
          <c:min val="0"/>
        </c:scaling>
        <c:delete val="0"/>
        <c:axPos val="r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  <c:majorUnit val="1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19774925013751E-2"/>
          <c:y val="0.13850740355568761"/>
          <c:w val="0.83333548625445975"/>
          <c:h val="0.7566275441984846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'3月'!$BF$56</c:f>
              <c:strCache>
                <c:ptCount val="1"/>
                <c:pt idx="0">
                  <c:v>N-1年度単月実績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'3月'!$BG$55:$BR$55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'3月'!$BG$56:$BR$56</c:f>
              <c:numCache>
                <c:formatCode>#,##0.0;[Red]\-#,##0.0</c:formatCode>
                <c:ptCount val="12"/>
                <c:pt idx="0">
                  <c:v>150</c:v>
                </c:pt>
                <c:pt idx="1">
                  <c:v>100</c:v>
                </c:pt>
                <c:pt idx="2">
                  <c:v>150</c:v>
                </c:pt>
                <c:pt idx="3">
                  <c:v>250</c:v>
                </c:pt>
                <c:pt idx="4">
                  <c:v>250</c:v>
                </c:pt>
                <c:pt idx="5">
                  <c:v>200</c:v>
                </c:pt>
                <c:pt idx="6">
                  <c:v>150</c:v>
                </c:pt>
                <c:pt idx="7">
                  <c:v>150</c:v>
                </c:pt>
                <c:pt idx="8">
                  <c:v>200</c:v>
                </c:pt>
                <c:pt idx="9">
                  <c:v>200</c:v>
                </c:pt>
                <c:pt idx="10">
                  <c:v>200</c:v>
                </c:pt>
                <c:pt idx="11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E2-4936-9CD7-DE7845D770F9}"/>
            </c:ext>
          </c:extLst>
        </c:ser>
        <c:ser>
          <c:idx val="0"/>
          <c:order val="1"/>
          <c:tx>
            <c:strRef>
              <c:f>'3月'!$BF$57</c:f>
              <c:strCache>
                <c:ptCount val="1"/>
                <c:pt idx="0">
                  <c:v>N年度単月目標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'3月'!$BG$55:$BR$55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'3月'!$BG$57:$BR$57</c:f>
              <c:numCache>
                <c:formatCode>#,##0.0;[Red]\-#,##0.0</c:formatCode>
                <c:ptCount val="12"/>
                <c:pt idx="0">
                  <c:v>145.5</c:v>
                </c:pt>
                <c:pt idx="1">
                  <c:v>97</c:v>
                </c:pt>
                <c:pt idx="2">
                  <c:v>145.5</c:v>
                </c:pt>
                <c:pt idx="3">
                  <c:v>242.5</c:v>
                </c:pt>
                <c:pt idx="4">
                  <c:v>242.5</c:v>
                </c:pt>
                <c:pt idx="5">
                  <c:v>194</c:v>
                </c:pt>
                <c:pt idx="6">
                  <c:v>145.5</c:v>
                </c:pt>
                <c:pt idx="7">
                  <c:v>145.5</c:v>
                </c:pt>
                <c:pt idx="8">
                  <c:v>194</c:v>
                </c:pt>
                <c:pt idx="9">
                  <c:v>194</c:v>
                </c:pt>
                <c:pt idx="10">
                  <c:v>194</c:v>
                </c:pt>
                <c:pt idx="11">
                  <c:v>145.5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E2-4936-9CD7-DE7845D770F9}"/>
            </c:ext>
          </c:extLst>
        </c:ser>
        <c:ser>
          <c:idx val="5"/>
          <c:order val="2"/>
          <c:tx>
            <c:strRef>
              <c:f>'3月'!$BF$58</c:f>
              <c:strCache>
                <c:ptCount val="1"/>
                <c:pt idx="0">
                  <c:v>N年度単月実績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'3月'!$BG$55:$BR$55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'3月'!$BG$58:$BR$58</c:f>
              <c:numCache>
                <c:formatCode>#,##0.0;[Red]\-#,##0.0</c:formatCode>
                <c:ptCount val="12"/>
                <c:pt idx="0">
                  <c:v>150</c:v>
                </c:pt>
                <c:pt idx="1">
                  <c:v>100</c:v>
                </c:pt>
                <c:pt idx="2">
                  <c:v>150</c:v>
                </c:pt>
                <c:pt idx="3">
                  <c:v>250</c:v>
                </c:pt>
                <c:pt idx="4">
                  <c:v>260</c:v>
                </c:pt>
                <c:pt idx="5">
                  <c:v>210</c:v>
                </c:pt>
                <c:pt idx="6">
                  <c:v>140</c:v>
                </c:pt>
                <c:pt idx="7">
                  <c:v>130</c:v>
                </c:pt>
                <c:pt idx="8">
                  <c:v>190</c:v>
                </c:pt>
                <c:pt idx="9">
                  <c:v>200</c:v>
                </c:pt>
                <c:pt idx="10">
                  <c:v>210</c:v>
                </c:pt>
                <c:pt idx="11">
                  <c:v>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E2-4936-9CD7-DE7845D770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2164664"/>
        <c:axId val="1"/>
      </c:barChart>
      <c:lineChart>
        <c:grouping val="standard"/>
        <c:varyColors val="0"/>
        <c:ser>
          <c:idx val="2"/>
          <c:order val="3"/>
          <c:tx>
            <c:strRef>
              <c:f>'3月'!$BF$59</c:f>
              <c:strCache>
                <c:ptCount val="1"/>
                <c:pt idx="0">
                  <c:v>N-1年度実績累計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'3月'!$BG$55:$BR$55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'3月'!$BG$59:$BR$59</c:f>
              <c:numCache>
                <c:formatCode>#,##0.0;[Red]\-#,##0.0</c:formatCode>
                <c:ptCount val="12"/>
                <c:pt idx="0">
                  <c:v>150</c:v>
                </c:pt>
                <c:pt idx="1">
                  <c:v>250</c:v>
                </c:pt>
                <c:pt idx="2">
                  <c:v>400</c:v>
                </c:pt>
                <c:pt idx="3">
                  <c:v>650</c:v>
                </c:pt>
                <c:pt idx="4">
                  <c:v>900</c:v>
                </c:pt>
                <c:pt idx="5">
                  <c:v>1100</c:v>
                </c:pt>
                <c:pt idx="6">
                  <c:v>1250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2150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5E2-4936-9CD7-DE7845D770F9}"/>
            </c:ext>
          </c:extLst>
        </c:ser>
        <c:ser>
          <c:idx val="3"/>
          <c:order val="4"/>
          <c:tx>
            <c:strRef>
              <c:f>'3月'!$BF$60</c:f>
              <c:strCache>
                <c:ptCount val="1"/>
                <c:pt idx="0">
                  <c:v>N年度目標累計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'3月'!$BG$55:$BR$55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'3月'!$BG$60:$BR$60</c:f>
              <c:numCache>
                <c:formatCode>#,##0.0;[Red]\-#,##0.0</c:formatCode>
                <c:ptCount val="12"/>
                <c:pt idx="0">
                  <c:v>145.5</c:v>
                </c:pt>
                <c:pt idx="1">
                  <c:v>242.5</c:v>
                </c:pt>
                <c:pt idx="2">
                  <c:v>388</c:v>
                </c:pt>
                <c:pt idx="3">
                  <c:v>630.5</c:v>
                </c:pt>
                <c:pt idx="4">
                  <c:v>873</c:v>
                </c:pt>
                <c:pt idx="5">
                  <c:v>1067</c:v>
                </c:pt>
                <c:pt idx="6">
                  <c:v>1212.5</c:v>
                </c:pt>
                <c:pt idx="7">
                  <c:v>1358</c:v>
                </c:pt>
                <c:pt idx="8">
                  <c:v>1552</c:v>
                </c:pt>
                <c:pt idx="9">
                  <c:v>1746</c:v>
                </c:pt>
                <c:pt idx="10">
                  <c:v>1940</c:v>
                </c:pt>
                <c:pt idx="11">
                  <c:v>2085.5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5E2-4936-9CD7-DE7845D770F9}"/>
            </c:ext>
          </c:extLst>
        </c:ser>
        <c:ser>
          <c:idx val="4"/>
          <c:order val="5"/>
          <c:tx>
            <c:strRef>
              <c:f>'3月'!$BF$61</c:f>
              <c:strCache>
                <c:ptCount val="1"/>
                <c:pt idx="0">
                  <c:v>N年度実績累計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'3月'!$BG$55:$BR$55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'3月'!$BG$61:$BR$61</c:f>
              <c:numCache>
                <c:formatCode>#,##0.0;[Red]\-#,##0.0</c:formatCode>
                <c:ptCount val="12"/>
                <c:pt idx="0">
                  <c:v>150</c:v>
                </c:pt>
                <c:pt idx="1">
                  <c:v>250</c:v>
                </c:pt>
                <c:pt idx="2">
                  <c:v>400</c:v>
                </c:pt>
                <c:pt idx="3">
                  <c:v>650</c:v>
                </c:pt>
                <c:pt idx="4">
                  <c:v>910</c:v>
                </c:pt>
                <c:pt idx="5">
                  <c:v>1120</c:v>
                </c:pt>
                <c:pt idx="6">
                  <c:v>1260</c:v>
                </c:pt>
                <c:pt idx="7">
                  <c:v>1390</c:v>
                </c:pt>
                <c:pt idx="8">
                  <c:v>1580</c:v>
                </c:pt>
                <c:pt idx="9">
                  <c:v>1780</c:v>
                </c:pt>
                <c:pt idx="10">
                  <c:v>1990</c:v>
                </c:pt>
                <c:pt idx="11">
                  <c:v>2170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5E2-4936-9CD7-DE7845D770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921646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(t-CO</a:t>
                </a:r>
                <a:r>
                  <a:rPr lang="en-US" altLang="ja-JP" baseline="-25000"/>
                  <a:t>2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2.2779299326714596E-2"/>
              <c:y val="9.8232060615064624E-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2164664"/>
        <c:crosses val="autoZero"/>
        <c:crossBetween val="between"/>
        <c:majorUnit val="2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70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(t-CO</a:t>
                </a:r>
                <a:r>
                  <a:rPr lang="en-US" altLang="ja-JP" baseline="-25000"/>
                  <a:t>2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0.88194282779869915"/>
              <c:y val="1.8656465111672359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  <c:majorUnit val="1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53984575835475"/>
          <c:y val="0.19679060950714491"/>
          <c:w val="0.76863753213367614"/>
          <c:h val="0.6912112374842033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'5月'!$BF$11</c:f>
              <c:strCache>
                <c:ptCount val="1"/>
                <c:pt idx="0">
                  <c:v>N-1年度単月実績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'5月'!$BG$10:$BR$10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'5月'!$BG$11:$BR$11</c:f>
              <c:numCache>
                <c:formatCode>#,##0.0;[Red]\-#,##0.0</c:formatCode>
                <c:ptCount val="12"/>
                <c:pt idx="0">
                  <c:v>1300</c:v>
                </c:pt>
                <c:pt idx="1">
                  <c:v>850</c:v>
                </c:pt>
                <c:pt idx="2">
                  <c:v>1150</c:v>
                </c:pt>
                <c:pt idx="3">
                  <c:v>1800</c:v>
                </c:pt>
                <c:pt idx="4">
                  <c:v>1800</c:v>
                </c:pt>
                <c:pt idx="5">
                  <c:v>1550</c:v>
                </c:pt>
                <c:pt idx="6">
                  <c:v>1100</c:v>
                </c:pt>
                <c:pt idx="7">
                  <c:v>1100</c:v>
                </c:pt>
                <c:pt idx="8">
                  <c:v>1350</c:v>
                </c:pt>
                <c:pt idx="9">
                  <c:v>1550</c:v>
                </c:pt>
                <c:pt idx="10">
                  <c:v>1550</c:v>
                </c:pt>
                <c:pt idx="11">
                  <c:v>1300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2B-4A90-BAF6-0BAB93472496}"/>
            </c:ext>
          </c:extLst>
        </c:ser>
        <c:ser>
          <c:idx val="0"/>
          <c:order val="1"/>
          <c:tx>
            <c:strRef>
              <c:f>'5月'!$BF$12</c:f>
              <c:strCache>
                <c:ptCount val="1"/>
                <c:pt idx="0">
                  <c:v>N年度単月目標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'5月'!$BG$10:$BR$10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'5月'!$BG$12:$BR$12</c:f>
              <c:numCache>
                <c:formatCode>#,##0.0;[Red]\-#,##0.0</c:formatCode>
                <c:ptCount val="12"/>
                <c:pt idx="0">
                  <c:v>1261</c:v>
                </c:pt>
                <c:pt idx="1">
                  <c:v>1044.5</c:v>
                </c:pt>
                <c:pt idx="2">
                  <c:v>1448</c:v>
                </c:pt>
                <c:pt idx="3">
                  <c:v>1915</c:v>
                </c:pt>
                <c:pt idx="4">
                  <c:v>1795</c:v>
                </c:pt>
                <c:pt idx="5">
                  <c:v>1668</c:v>
                </c:pt>
                <c:pt idx="6">
                  <c:v>1278.5</c:v>
                </c:pt>
                <c:pt idx="7">
                  <c:v>1313.5</c:v>
                </c:pt>
                <c:pt idx="8">
                  <c:v>1606.5</c:v>
                </c:pt>
                <c:pt idx="9">
                  <c:v>1765</c:v>
                </c:pt>
                <c:pt idx="10">
                  <c:v>1808</c:v>
                </c:pt>
                <c:pt idx="11">
                  <c:v>1660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2B-4A90-BAF6-0BAB93472496}"/>
            </c:ext>
          </c:extLst>
        </c:ser>
        <c:ser>
          <c:idx val="5"/>
          <c:order val="2"/>
          <c:tx>
            <c:strRef>
              <c:f>'5月'!$BF$13</c:f>
              <c:strCache>
                <c:ptCount val="1"/>
                <c:pt idx="0">
                  <c:v>N年度単月実績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'5月'!$BG$10:$BR$10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'5月'!$BG$13:$BR$13</c:f>
              <c:numCache>
                <c:formatCode>#,##0.0;[Red]\-#,##0.0</c:formatCode>
                <c:ptCount val="12"/>
                <c:pt idx="0">
                  <c:v>1290</c:v>
                </c:pt>
                <c:pt idx="1">
                  <c:v>1060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82B-4A90-BAF6-0BAB934724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4592944"/>
        <c:axId val="1"/>
      </c:barChart>
      <c:lineChart>
        <c:grouping val="standard"/>
        <c:varyColors val="0"/>
        <c:ser>
          <c:idx val="2"/>
          <c:order val="3"/>
          <c:tx>
            <c:strRef>
              <c:f>'5月'!$BF$14</c:f>
              <c:strCache>
                <c:ptCount val="1"/>
                <c:pt idx="0">
                  <c:v>N-1年度実績累計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'5月'!$BG$10:$BR$10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'5月'!$BG$14:$BR$14</c:f>
              <c:numCache>
                <c:formatCode>#,##0.0;[Red]\-#,##0.0</c:formatCode>
                <c:ptCount val="12"/>
                <c:pt idx="0">
                  <c:v>1300</c:v>
                </c:pt>
                <c:pt idx="1">
                  <c:v>2150</c:v>
                </c:pt>
                <c:pt idx="2">
                  <c:v>3300</c:v>
                </c:pt>
                <c:pt idx="3">
                  <c:v>5100</c:v>
                </c:pt>
                <c:pt idx="4">
                  <c:v>6900</c:v>
                </c:pt>
                <c:pt idx="5">
                  <c:v>8450</c:v>
                </c:pt>
                <c:pt idx="6">
                  <c:v>9550</c:v>
                </c:pt>
                <c:pt idx="7">
                  <c:v>10650</c:v>
                </c:pt>
                <c:pt idx="8">
                  <c:v>12000</c:v>
                </c:pt>
                <c:pt idx="9">
                  <c:v>13550</c:v>
                </c:pt>
                <c:pt idx="10">
                  <c:v>15100</c:v>
                </c:pt>
                <c:pt idx="11">
                  <c:v>16400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82B-4A90-BAF6-0BAB93472496}"/>
            </c:ext>
          </c:extLst>
        </c:ser>
        <c:ser>
          <c:idx val="3"/>
          <c:order val="4"/>
          <c:tx>
            <c:strRef>
              <c:f>'5月'!$BF$15</c:f>
              <c:strCache>
                <c:ptCount val="1"/>
                <c:pt idx="0">
                  <c:v>N年度目標累計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'5月'!$BG$10:$BR$10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'5月'!$BG$15:$BR$15</c:f>
              <c:numCache>
                <c:formatCode>#,##0.0;[Red]\-#,##0.0</c:formatCode>
                <c:ptCount val="12"/>
                <c:pt idx="0">
                  <c:v>1261</c:v>
                </c:pt>
                <c:pt idx="1">
                  <c:v>2305.5</c:v>
                </c:pt>
                <c:pt idx="2">
                  <c:v>3753.5</c:v>
                </c:pt>
                <c:pt idx="3">
                  <c:v>5668.5</c:v>
                </c:pt>
                <c:pt idx="4">
                  <c:v>7463.5</c:v>
                </c:pt>
                <c:pt idx="5">
                  <c:v>9131.5</c:v>
                </c:pt>
                <c:pt idx="6">
                  <c:v>10410</c:v>
                </c:pt>
                <c:pt idx="7">
                  <c:v>11723.5</c:v>
                </c:pt>
                <c:pt idx="8">
                  <c:v>13330</c:v>
                </c:pt>
                <c:pt idx="9">
                  <c:v>15095</c:v>
                </c:pt>
                <c:pt idx="10">
                  <c:v>16903</c:v>
                </c:pt>
                <c:pt idx="11">
                  <c:v>18563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82B-4A90-BAF6-0BAB93472496}"/>
            </c:ext>
          </c:extLst>
        </c:ser>
        <c:ser>
          <c:idx val="4"/>
          <c:order val="5"/>
          <c:tx>
            <c:strRef>
              <c:f>'5月'!$BF$16</c:f>
              <c:strCache>
                <c:ptCount val="1"/>
                <c:pt idx="0">
                  <c:v>N年度実績累計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'5月'!$BG$10:$BR$10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'5月'!$BG$16:$BR$16</c:f>
              <c:numCache>
                <c:formatCode>#,##0.0;[Red]\-#,##0.0</c:formatCode>
                <c:ptCount val="12"/>
                <c:pt idx="0">
                  <c:v>1290</c:v>
                </c:pt>
                <c:pt idx="1">
                  <c:v>2350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82B-4A90-BAF6-0BAB934724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245929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(t-CO</a:t>
                </a:r>
                <a:r>
                  <a:rPr lang="en-US" altLang="ja-JP" baseline="-25000"/>
                  <a:t>2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1.799491818841794E-2"/>
              <c:y val="8.6716243802857973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4592944"/>
        <c:crosses val="autoZero"/>
        <c:crossBetween val="between"/>
        <c:majorUnit val="1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250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(t-CO</a:t>
                </a:r>
                <a:r>
                  <a:rPr lang="en-US" altLang="ja-JP" baseline="-25000"/>
                  <a:t>2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0.84832914502708445"/>
              <c:y val="9.0716438222999907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  <c:majorUnit val="5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1113981672613"/>
          <c:y val="0.20148196753183628"/>
          <c:w val="0.78307080613117486"/>
          <c:h val="0.6865198794595119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'5月'!$BF$20</c:f>
              <c:strCache>
                <c:ptCount val="1"/>
                <c:pt idx="0">
                  <c:v>N-1年度単月実績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'5月'!$BG$19:$BR$19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'5月'!$BG$20:$BR$20</c:f>
              <c:numCache>
                <c:formatCode>#,##0.0;[Red]\-#,##0.0</c:formatCode>
                <c:ptCount val="12"/>
                <c:pt idx="0">
                  <c:v>400</c:v>
                </c:pt>
                <c:pt idx="1">
                  <c:v>300</c:v>
                </c:pt>
                <c:pt idx="2">
                  <c:v>350</c:v>
                </c:pt>
                <c:pt idx="3">
                  <c:v>500</c:v>
                </c:pt>
                <c:pt idx="4">
                  <c:v>500</c:v>
                </c:pt>
                <c:pt idx="5">
                  <c:v>450</c:v>
                </c:pt>
                <c:pt idx="6">
                  <c:v>350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450</c:v>
                </c:pt>
                <c:pt idx="11">
                  <c:v>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64-401A-ADDA-8713C3C2F437}"/>
            </c:ext>
          </c:extLst>
        </c:ser>
        <c:ser>
          <c:idx val="0"/>
          <c:order val="1"/>
          <c:tx>
            <c:strRef>
              <c:f>'5月'!$BF$21</c:f>
              <c:strCache>
                <c:ptCount val="1"/>
                <c:pt idx="0">
                  <c:v>N年度単月目標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'5月'!$BG$19:$BR$19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'5月'!$BG$21:$BR$21</c:f>
              <c:numCache>
                <c:formatCode>#,##0.0;[Red]\-#,##0.0</c:formatCode>
                <c:ptCount val="12"/>
                <c:pt idx="0">
                  <c:v>388</c:v>
                </c:pt>
                <c:pt idx="1">
                  <c:v>291</c:v>
                </c:pt>
                <c:pt idx="2">
                  <c:v>339.5</c:v>
                </c:pt>
                <c:pt idx="3">
                  <c:v>485</c:v>
                </c:pt>
                <c:pt idx="4">
                  <c:v>485</c:v>
                </c:pt>
                <c:pt idx="5">
                  <c:v>436.5</c:v>
                </c:pt>
                <c:pt idx="6">
                  <c:v>339.5</c:v>
                </c:pt>
                <c:pt idx="7">
                  <c:v>339.5</c:v>
                </c:pt>
                <c:pt idx="8">
                  <c:v>388</c:v>
                </c:pt>
                <c:pt idx="9">
                  <c:v>436.5</c:v>
                </c:pt>
                <c:pt idx="10">
                  <c:v>436.5</c:v>
                </c:pt>
                <c:pt idx="11">
                  <c:v>388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64-401A-ADDA-8713C3C2F437}"/>
            </c:ext>
          </c:extLst>
        </c:ser>
        <c:ser>
          <c:idx val="5"/>
          <c:order val="2"/>
          <c:tx>
            <c:strRef>
              <c:f>'5月'!$BF$22</c:f>
              <c:strCache>
                <c:ptCount val="1"/>
                <c:pt idx="0">
                  <c:v>N年度単月実績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'5月'!$BG$19:$BR$19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'5月'!$BG$22:$BR$22</c:f>
              <c:numCache>
                <c:formatCode>#,##0.0;[Red]\-#,##0.0</c:formatCode>
                <c:ptCount val="12"/>
                <c:pt idx="0">
                  <c:v>350</c:v>
                </c:pt>
                <c:pt idx="1">
                  <c:v>290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64-401A-ADDA-8713C3C2F4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4590320"/>
        <c:axId val="1"/>
      </c:barChart>
      <c:lineChart>
        <c:grouping val="standard"/>
        <c:varyColors val="0"/>
        <c:ser>
          <c:idx val="2"/>
          <c:order val="3"/>
          <c:tx>
            <c:strRef>
              <c:f>'5月'!$BF$23</c:f>
              <c:strCache>
                <c:ptCount val="1"/>
                <c:pt idx="0">
                  <c:v>N-1年度実績累計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'5月'!$BG$19:$BR$19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'5月'!$BG$23:$BR$23</c:f>
              <c:numCache>
                <c:formatCode>#,##0.0;[Red]\-#,##0.0</c:formatCode>
                <c:ptCount val="12"/>
                <c:pt idx="0">
                  <c:v>400</c:v>
                </c:pt>
                <c:pt idx="1">
                  <c:v>700</c:v>
                </c:pt>
                <c:pt idx="2">
                  <c:v>1050</c:v>
                </c:pt>
                <c:pt idx="3">
                  <c:v>1550</c:v>
                </c:pt>
                <c:pt idx="4">
                  <c:v>2050</c:v>
                </c:pt>
                <c:pt idx="5">
                  <c:v>2500</c:v>
                </c:pt>
                <c:pt idx="6">
                  <c:v>2850</c:v>
                </c:pt>
                <c:pt idx="7">
                  <c:v>3200</c:v>
                </c:pt>
                <c:pt idx="8">
                  <c:v>3600</c:v>
                </c:pt>
                <c:pt idx="9">
                  <c:v>4050</c:v>
                </c:pt>
                <c:pt idx="10">
                  <c:v>4500</c:v>
                </c:pt>
                <c:pt idx="11">
                  <c:v>4900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B64-401A-ADDA-8713C3C2F437}"/>
            </c:ext>
          </c:extLst>
        </c:ser>
        <c:ser>
          <c:idx val="3"/>
          <c:order val="4"/>
          <c:tx>
            <c:strRef>
              <c:f>'5月'!$BF$24</c:f>
              <c:strCache>
                <c:ptCount val="1"/>
                <c:pt idx="0">
                  <c:v>N年度目標累計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'5月'!$BG$19:$BR$19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'5月'!$BG$24:$BR$24</c:f>
              <c:numCache>
                <c:formatCode>#,##0.0;[Red]\-#,##0.0</c:formatCode>
                <c:ptCount val="12"/>
                <c:pt idx="0">
                  <c:v>388</c:v>
                </c:pt>
                <c:pt idx="1">
                  <c:v>679</c:v>
                </c:pt>
                <c:pt idx="2">
                  <c:v>1018.5</c:v>
                </c:pt>
                <c:pt idx="3">
                  <c:v>1503.5</c:v>
                </c:pt>
                <c:pt idx="4">
                  <c:v>1988.5</c:v>
                </c:pt>
                <c:pt idx="5">
                  <c:v>2425</c:v>
                </c:pt>
                <c:pt idx="6">
                  <c:v>2764.5</c:v>
                </c:pt>
                <c:pt idx="7">
                  <c:v>3104</c:v>
                </c:pt>
                <c:pt idx="8">
                  <c:v>3492</c:v>
                </c:pt>
                <c:pt idx="9">
                  <c:v>3928.5</c:v>
                </c:pt>
                <c:pt idx="10">
                  <c:v>4365</c:v>
                </c:pt>
                <c:pt idx="11">
                  <c:v>4753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B64-401A-ADDA-8713C3C2F437}"/>
            </c:ext>
          </c:extLst>
        </c:ser>
        <c:ser>
          <c:idx val="4"/>
          <c:order val="5"/>
          <c:tx>
            <c:strRef>
              <c:f>'5月'!$BF$25</c:f>
              <c:strCache>
                <c:ptCount val="1"/>
                <c:pt idx="0">
                  <c:v>N年度実績累計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'5月'!$BG$19:$BR$19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'5月'!$BG$25:$BR$25</c:f>
              <c:numCache>
                <c:formatCode>#,##0.0;[Red]\-#,##0.0</c:formatCode>
                <c:ptCount val="12"/>
                <c:pt idx="0">
                  <c:v>350</c:v>
                </c:pt>
                <c:pt idx="1">
                  <c:v>640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B64-401A-ADDA-8713C3C2F4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245903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(t-CO</a:t>
                </a:r>
                <a:r>
                  <a:rPr lang="en-US" altLang="ja-JP" baseline="-25000"/>
                  <a:t>2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2.1164184715637337E-2"/>
              <c:y val="8.6371148050938082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4590320"/>
        <c:crosses val="autoZero"/>
        <c:crossBetween val="between"/>
        <c:majorUnit val="2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70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(t-CO</a:t>
                </a:r>
                <a:r>
                  <a:rPr lang="en-US" altLang="ja-JP" baseline="-25000"/>
                  <a:t>2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0.87830907078259779"/>
              <c:y val="8.6371148050938082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  <c:majorUnit val="1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7.xml"/><Relationship Id="rId2" Type="http://schemas.openxmlformats.org/officeDocument/2006/relationships/chart" Target="../charts/chart56.xml"/><Relationship Id="rId1" Type="http://schemas.openxmlformats.org/officeDocument/2006/relationships/chart" Target="../charts/chart55.xml"/><Relationship Id="rId6" Type="http://schemas.openxmlformats.org/officeDocument/2006/relationships/chart" Target="../charts/chart60.xml"/><Relationship Id="rId5" Type="http://schemas.openxmlformats.org/officeDocument/2006/relationships/chart" Target="../charts/chart59.xml"/><Relationship Id="rId4" Type="http://schemas.openxmlformats.org/officeDocument/2006/relationships/chart" Target="../charts/chart58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3.xml"/><Relationship Id="rId2" Type="http://schemas.openxmlformats.org/officeDocument/2006/relationships/chart" Target="../charts/chart62.xml"/><Relationship Id="rId1" Type="http://schemas.openxmlformats.org/officeDocument/2006/relationships/chart" Target="../charts/chart61.xml"/><Relationship Id="rId6" Type="http://schemas.openxmlformats.org/officeDocument/2006/relationships/chart" Target="../charts/chart66.xml"/><Relationship Id="rId5" Type="http://schemas.openxmlformats.org/officeDocument/2006/relationships/chart" Target="../charts/chart65.xml"/><Relationship Id="rId4" Type="http://schemas.openxmlformats.org/officeDocument/2006/relationships/chart" Target="../charts/chart64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9.xml"/><Relationship Id="rId2" Type="http://schemas.openxmlformats.org/officeDocument/2006/relationships/chart" Target="../charts/chart68.xml"/><Relationship Id="rId1" Type="http://schemas.openxmlformats.org/officeDocument/2006/relationships/chart" Target="../charts/chart67.xml"/><Relationship Id="rId6" Type="http://schemas.openxmlformats.org/officeDocument/2006/relationships/chart" Target="../charts/chart72.xml"/><Relationship Id="rId5" Type="http://schemas.openxmlformats.org/officeDocument/2006/relationships/chart" Target="../charts/chart71.xml"/><Relationship Id="rId4" Type="http://schemas.openxmlformats.org/officeDocument/2006/relationships/chart" Target="../charts/chart70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5" Type="http://schemas.openxmlformats.org/officeDocument/2006/relationships/chart" Target="../charts/chart23.xml"/><Relationship Id="rId4" Type="http://schemas.openxmlformats.org/officeDocument/2006/relationships/chart" Target="../charts/chart2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5" Type="http://schemas.openxmlformats.org/officeDocument/2006/relationships/chart" Target="../charts/chart29.xml"/><Relationship Id="rId4" Type="http://schemas.openxmlformats.org/officeDocument/2006/relationships/chart" Target="../charts/chart28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6" Type="http://schemas.openxmlformats.org/officeDocument/2006/relationships/chart" Target="../charts/chart36.xml"/><Relationship Id="rId5" Type="http://schemas.openxmlformats.org/officeDocument/2006/relationships/chart" Target="../charts/chart35.xml"/><Relationship Id="rId4" Type="http://schemas.openxmlformats.org/officeDocument/2006/relationships/chart" Target="../charts/chart3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6" Type="http://schemas.openxmlformats.org/officeDocument/2006/relationships/chart" Target="../charts/chart42.xml"/><Relationship Id="rId5" Type="http://schemas.openxmlformats.org/officeDocument/2006/relationships/chart" Target="../charts/chart41.xml"/><Relationship Id="rId4" Type="http://schemas.openxmlformats.org/officeDocument/2006/relationships/chart" Target="../charts/chart4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5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Relationship Id="rId6" Type="http://schemas.openxmlformats.org/officeDocument/2006/relationships/chart" Target="../charts/chart48.xml"/><Relationship Id="rId5" Type="http://schemas.openxmlformats.org/officeDocument/2006/relationships/chart" Target="../charts/chart47.xml"/><Relationship Id="rId4" Type="http://schemas.openxmlformats.org/officeDocument/2006/relationships/chart" Target="../charts/chart46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1.xml"/><Relationship Id="rId2" Type="http://schemas.openxmlformats.org/officeDocument/2006/relationships/chart" Target="../charts/chart50.xml"/><Relationship Id="rId1" Type="http://schemas.openxmlformats.org/officeDocument/2006/relationships/chart" Target="../charts/chart49.xml"/><Relationship Id="rId6" Type="http://schemas.openxmlformats.org/officeDocument/2006/relationships/chart" Target="../charts/chart54.xml"/><Relationship Id="rId5" Type="http://schemas.openxmlformats.org/officeDocument/2006/relationships/chart" Target="../charts/chart53.xml"/><Relationship Id="rId4" Type="http://schemas.openxmlformats.org/officeDocument/2006/relationships/chart" Target="../charts/chart5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32</xdr:row>
      <xdr:rowOff>19050</xdr:rowOff>
    </xdr:from>
    <xdr:to>
      <xdr:col>17</xdr:col>
      <xdr:colOff>152400</xdr:colOff>
      <xdr:row>43</xdr:row>
      <xdr:rowOff>133350</xdr:rowOff>
    </xdr:to>
    <xdr:graphicFrame macro="">
      <xdr:nvGraphicFramePr>
        <xdr:cNvPr id="479637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</xdr:row>
      <xdr:rowOff>161925</xdr:rowOff>
    </xdr:from>
    <xdr:to>
      <xdr:col>17</xdr:col>
      <xdr:colOff>180975</xdr:colOff>
      <xdr:row>23</xdr:row>
      <xdr:rowOff>161925</xdr:rowOff>
    </xdr:to>
    <xdr:graphicFrame macro="">
      <xdr:nvGraphicFramePr>
        <xdr:cNvPr id="47963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47625</xdr:colOff>
      <xdr:row>11</xdr:row>
      <xdr:rowOff>161925</xdr:rowOff>
    </xdr:from>
    <xdr:to>
      <xdr:col>36</xdr:col>
      <xdr:colOff>171450</xdr:colOff>
      <xdr:row>23</xdr:row>
      <xdr:rowOff>161925</xdr:rowOff>
    </xdr:to>
    <xdr:graphicFrame macro="">
      <xdr:nvGraphicFramePr>
        <xdr:cNvPr id="47963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38</xdr:col>
      <xdr:colOff>9525</xdr:colOff>
      <xdr:row>11</xdr:row>
      <xdr:rowOff>161925</xdr:rowOff>
    </xdr:from>
    <xdr:to>
      <xdr:col>56</xdr:col>
      <xdr:colOff>9525</xdr:colOff>
      <xdr:row>23</xdr:row>
      <xdr:rowOff>171450</xdr:rowOff>
    </xdr:to>
    <xdr:graphicFrame macro="">
      <xdr:nvGraphicFramePr>
        <xdr:cNvPr id="479640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28575</xdr:colOff>
      <xdr:row>32</xdr:row>
      <xdr:rowOff>38100</xdr:rowOff>
    </xdr:from>
    <xdr:to>
      <xdr:col>36</xdr:col>
      <xdr:colOff>142875</xdr:colOff>
      <xdr:row>43</xdr:row>
      <xdr:rowOff>161925</xdr:rowOff>
    </xdr:to>
    <xdr:graphicFrame macro="">
      <xdr:nvGraphicFramePr>
        <xdr:cNvPr id="479641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38</xdr:col>
      <xdr:colOff>38100</xdr:colOff>
      <xdr:row>32</xdr:row>
      <xdr:rowOff>28575</xdr:rowOff>
    </xdr:from>
    <xdr:to>
      <xdr:col>55</xdr:col>
      <xdr:colOff>142875</xdr:colOff>
      <xdr:row>43</xdr:row>
      <xdr:rowOff>161925</xdr:rowOff>
    </xdr:to>
    <xdr:graphicFrame macro="">
      <xdr:nvGraphicFramePr>
        <xdr:cNvPr id="479642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oneCellAnchor>
    <xdr:from>
      <xdr:col>44</xdr:col>
      <xdr:colOff>147627</xdr:colOff>
      <xdr:row>2</xdr:row>
      <xdr:rowOff>107264</xdr:rowOff>
    </xdr:from>
    <xdr:ext cx="1990164" cy="312594"/>
    <xdr:sp macro="" textlink="">
      <xdr:nvSpPr>
        <xdr:cNvPr id="19463" name="Text Box 7"/>
        <xdr:cNvSpPr txBox="1">
          <a:spLocks noChangeArrowheads="1"/>
        </xdr:cNvSpPr>
      </xdr:nvSpPr>
      <xdr:spPr bwMode="auto">
        <a:xfrm>
          <a:off x="8555903" y="534247"/>
          <a:ext cx="1866921" cy="24628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none" lIns="27432" tIns="18288" rIns="27432" bIns="18288" anchor="ctr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判定凡例</a:t>
          </a:r>
        </a:p>
        <a:p>
          <a:pPr algn="ctr" rtl="0">
            <a:lnSpc>
              <a:spcPts val="8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○：～100%　　△：101～105%　　×：106%～</a:t>
          </a:r>
        </a:p>
      </xdr:txBody>
    </xdr:sp>
    <xdr:clientData/>
  </xdr:oneCellAnchor>
  <xdr:oneCellAnchor>
    <xdr:from>
      <xdr:col>51</xdr:col>
      <xdr:colOff>174188</xdr:colOff>
      <xdr:row>0</xdr:row>
      <xdr:rowOff>47625</xdr:rowOff>
    </xdr:from>
    <xdr:ext cx="825871" cy="357904"/>
    <xdr:sp macro="" textlink="">
      <xdr:nvSpPr>
        <xdr:cNvPr id="19464" name="Text Box 8"/>
        <xdr:cNvSpPr txBox="1">
          <a:spLocks noChangeArrowheads="1"/>
        </xdr:cNvSpPr>
      </xdr:nvSpPr>
      <xdr:spPr bwMode="auto">
        <a:xfrm>
          <a:off x="10047058" y="47625"/>
          <a:ext cx="816378" cy="3390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0" anchor="t" upright="1">
          <a:spAutoFit/>
        </a:bodyPr>
        <a:lstStyle/>
        <a:p>
          <a:pPr algn="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　月　　日</a:t>
          </a:r>
        </a:p>
        <a:p>
          <a:pPr algn="r" rtl="0">
            <a:lnSpc>
              <a:spcPts val="12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XX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部</a:t>
          </a:r>
        </a:p>
      </xdr:txBody>
    </xdr:sp>
    <xdr:clientData/>
  </xdr:oneCellAnchor>
  <xdr:oneCellAnchor>
    <xdr:from>
      <xdr:col>19</xdr:col>
      <xdr:colOff>97320</xdr:colOff>
      <xdr:row>32</xdr:row>
      <xdr:rowOff>57150</xdr:rowOff>
    </xdr:from>
    <xdr:ext cx="352902" cy="170816"/>
    <xdr:sp macro="" textlink="">
      <xdr:nvSpPr>
        <xdr:cNvPr id="19521" name="Text Box 65"/>
        <xdr:cNvSpPr txBox="1">
          <a:spLocks noChangeArrowheads="1"/>
        </xdr:cNvSpPr>
      </xdr:nvSpPr>
      <xdr:spPr bwMode="auto">
        <a:xfrm>
          <a:off x="3764445" y="5514975"/>
          <a:ext cx="343364" cy="151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(t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-CO</a:t>
          </a:r>
          <a:r>
            <a:rPr lang="en-US" altLang="ja-JP" sz="800" b="0" i="0" u="none" strike="noStrike" baseline="-2500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oneCellAnchor>
    <xdr:from>
      <xdr:col>34</xdr:col>
      <xdr:colOff>157369</xdr:colOff>
      <xdr:row>32</xdr:row>
      <xdr:rowOff>47625</xdr:rowOff>
    </xdr:from>
    <xdr:ext cx="352902" cy="170816"/>
    <xdr:sp macro="" textlink="">
      <xdr:nvSpPr>
        <xdr:cNvPr id="19522" name="Text Box 66"/>
        <xdr:cNvSpPr txBox="1">
          <a:spLocks noChangeArrowheads="1"/>
        </xdr:cNvSpPr>
      </xdr:nvSpPr>
      <xdr:spPr bwMode="auto">
        <a:xfrm>
          <a:off x="6783456" y="5530712"/>
          <a:ext cx="343364" cy="151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(t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-CO</a:t>
          </a:r>
          <a:r>
            <a:rPr lang="en-US" altLang="ja-JP" sz="800" b="0" i="0" u="none" strike="noStrike" baseline="-2500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twoCellAnchor editAs="oneCell">
    <xdr:from>
      <xdr:col>26</xdr:col>
      <xdr:colOff>133350</xdr:colOff>
      <xdr:row>2</xdr:row>
      <xdr:rowOff>123825</xdr:rowOff>
    </xdr:from>
    <xdr:to>
      <xdr:col>41</xdr:col>
      <xdr:colOff>161925</xdr:colOff>
      <xdr:row>3</xdr:row>
      <xdr:rowOff>95250</xdr:rowOff>
    </xdr:to>
    <xdr:grpSp>
      <xdr:nvGrpSpPr>
        <xdr:cNvPr id="479647" name="Group 68"/>
        <xdr:cNvGrpSpPr>
          <a:grpSpLocks/>
        </xdr:cNvGrpSpPr>
      </xdr:nvGrpSpPr>
      <xdr:grpSpPr bwMode="auto">
        <a:xfrm>
          <a:off x="5304064" y="545646"/>
          <a:ext cx="2954111" cy="121104"/>
          <a:chOff x="555" y="56"/>
          <a:chExt cx="302" cy="13"/>
        </a:xfrm>
      </xdr:grpSpPr>
      <xdr:sp macro="" textlink="">
        <xdr:nvSpPr>
          <xdr:cNvPr id="60" name="Rectangle 24"/>
          <xdr:cNvSpPr>
            <a:spLocks noChangeArrowheads="1"/>
          </xdr:cNvSpPr>
        </xdr:nvSpPr>
        <xdr:spPr bwMode="auto">
          <a:xfrm>
            <a:off x="555" y="56"/>
            <a:ext cx="70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altLang="ja-JP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N-1</a:t>
            </a: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年度単月実績</a:t>
            </a:r>
          </a:p>
        </xdr:txBody>
      </xdr:sp>
      <xdr:sp macro="" textlink="">
        <xdr:nvSpPr>
          <xdr:cNvPr id="61" name="Rectangle 25"/>
          <xdr:cNvSpPr>
            <a:spLocks noChangeArrowheads="1"/>
          </xdr:cNvSpPr>
        </xdr:nvSpPr>
        <xdr:spPr bwMode="auto">
          <a:xfrm>
            <a:off x="680" y="56"/>
            <a:ext cx="60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altLang="ja-JP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N</a:t>
            </a: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年度単月目標</a:t>
            </a:r>
          </a:p>
        </xdr:txBody>
      </xdr:sp>
      <xdr:sp macro="" textlink="">
        <xdr:nvSpPr>
          <xdr:cNvPr id="62" name="Rectangle 26"/>
          <xdr:cNvSpPr>
            <a:spLocks noChangeArrowheads="1"/>
          </xdr:cNvSpPr>
        </xdr:nvSpPr>
        <xdr:spPr bwMode="auto">
          <a:xfrm>
            <a:off x="797" y="56"/>
            <a:ext cx="60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altLang="ja-JP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N</a:t>
            </a: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年度単月実績</a:t>
            </a:r>
          </a:p>
        </xdr:txBody>
      </xdr:sp>
      <xdr:sp macro="" textlink="">
        <xdr:nvSpPr>
          <xdr:cNvPr id="63" name="Rectangle 27"/>
          <xdr:cNvSpPr>
            <a:spLocks noChangeArrowheads="1"/>
          </xdr:cNvSpPr>
        </xdr:nvSpPr>
        <xdr:spPr bwMode="auto">
          <a:xfrm>
            <a:off x="555" y="69"/>
            <a:ext cx="70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altLang="ja-JP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N-1</a:t>
            </a: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年度実績累計</a:t>
            </a:r>
          </a:p>
        </xdr:txBody>
      </xdr:sp>
      <xdr:sp macro="" textlink="">
        <xdr:nvSpPr>
          <xdr:cNvPr id="64" name="Rectangle 28"/>
          <xdr:cNvSpPr>
            <a:spLocks noChangeArrowheads="1"/>
          </xdr:cNvSpPr>
        </xdr:nvSpPr>
        <xdr:spPr bwMode="auto">
          <a:xfrm>
            <a:off x="680" y="68"/>
            <a:ext cx="60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altLang="ja-JP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N</a:t>
            </a: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年度目標累計</a:t>
            </a:r>
          </a:p>
        </xdr:txBody>
      </xdr:sp>
      <xdr:sp macro="" textlink="">
        <xdr:nvSpPr>
          <xdr:cNvPr id="65" name="Rectangle 29"/>
          <xdr:cNvSpPr>
            <a:spLocks noChangeArrowheads="1"/>
          </xdr:cNvSpPr>
        </xdr:nvSpPr>
        <xdr:spPr bwMode="auto">
          <a:xfrm>
            <a:off x="797" y="68"/>
            <a:ext cx="60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altLang="ja-JP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N</a:t>
            </a: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年度実績累計</a:t>
            </a:r>
          </a:p>
        </xdr:txBody>
      </xdr:sp>
      <xdr:sp macro="" textlink="">
        <xdr:nvSpPr>
          <xdr:cNvPr id="479654" name="Rectangle 30"/>
          <xdr:cNvSpPr>
            <a:spLocks noChangeArrowheads="1"/>
          </xdr:cNvSpPr>
        </xdr:nvSpPr>
        <xdr:spPr bwMode="auto">
          <a:xfrm>
            <a:off x="526" y="59"/>
            <a:ext cx="25" cy="8"/>
          </a:xfrm>
          <a:prstGeom prst="rect">
            <a:avLst/>
          </a:prstGeom>
          <a:solidFill>
            <a:srgbClr val="FFFF99"/>
          </a:solidFill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479655" name="Rectangle 47"/>
          <xdr:cNvSpPr>
            <a:spLocks noChangeArrowheads="1"/>
          </xdr:cNvSpPr>
        </xdr:nvSpPr>
        <xdr:spPr bwMode="auto">
          <a:xfrm>
            <a:off x="648" y="58"/>
            <a:ext cx="29" cy="8"/>
          </a:xfrm>
          <a:prstGeom prst="rect">
            <a:avLst/>
          </a:prstGeom>
          <a:solidFill>
            <a:srgbClr val="33CCCC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479656" name="Rectangle 48"/>
          <xdr:cNvSpPr>
            <a:spLocks noChangeArrowheads="1"/>
          </xdr:cNvSpPr>
        </xdr:nvSpPr>
        <xdr:spPr bwMode="auto">
          <a:xfrm>
            <a:off x="766" y="58"/>
            <a:ext cx="28" cy="8"/>
          </a:xfrm>
          <a:prstGeom prst="rect">
            <a:avLst/>
          </a:prstGeom>
          <a:solidFill>
            <a:srgbClr val="0000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grpSp>
        <xdr:nvGrpSpPr>
          <xdr:cNvPr id="479657" name="Group 55"/>
          <xdr:cNvGrpSpPr>
            <a:grpSpLocks/>
          </xdr:cNvGrpSpPr>
        </xdr:nvGrpSpPr>
        <xdr:grpSpPr bwMode="auto">
          <a:xfrm>
            <a:off x="524" y="74"/>
            <a:ext cx="28" cy="1"/>
            <a:chOff x="531" y="74"/>
            <a:chExt cx="27" cy="1"/>
          </a:xfrm>
        </xdr:grpSpPr>
        <xdr:sp macro="" textlink="">
          <xdr:nvSpPr>
            <xdr:cNvPr id="479664" name="Freeform 49"/>
            <xdr:cNvSpPr>
              <a:spLocks/>
            </xdr:cNvSpPr>
          </xdr:nvSpPr>
          <xdr:spPr bwMode="auto">
            <a:xfrm>
              <a:off x="531" y="74"/>
              <a:ext cx="3" cy="1"/>
            </a:xfrm>
            <a:custGeom>
              <a:avLst/>
              <a:gdLst>
                <a:gd name="T0" fmla="*/ 0 w 3"/>
                <a:gd name="T1" fmla="*/ 0 h 1"/>
                <a:gd name="T2" fmla="*/ 0 w 3"/>
                <a:gd name="T3" fmla="*/ 0 h 1"/>
                <a:gd name="T4" fmla="*/ 0 w 3"/>
                <a:gd name="T5" fmla="*/ 1 h 1"/>
                <a:gd name="T6" fmla="*/ 3 w 3"/>
                <a:gd name="T7" fmla="*/ 1 h 1"/>
                <a:gd name="T8" fmla="*/ 3 w 3"/>
                <a:gd name="T9" fmla="*/ 0 h 1"/>
                <a:gd name="T10" fmla="*/ 3 w 3"/>
                <a:gd name="T11" fmla="*/ 0 h 1"/>
                <a:gd name="T12" fmla="*/ 0 w 3"/>
                <a:gd name="T13" fmla="*/ 0 h 1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0" t="0" r="r" b="b"/>
              <a:pathLst>
                <a:path w="3" h="1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3" y="1"/>
                  </a:lnTo>
                  <a:lnTo>
                    <a:pt x="3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80808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479665" name="Freeform 50"/>
            <xdr:cNvSpPr>
              <a:spLocks/>
            </xdr:cNvSpPr>
          </xdr:nvSpPr>
          <xdr:spPr bwMode="auto">
            <a:xfrm>
              <a:off x="535" y="74"/>
              <a:ext cx="4" cy="1"/>
            </a:xfrm>
            <a:custGeom>
              <a:avLst/>
              <a:gdLst>
                <a:gd name="T0" fmla="*/ 1 w 4"/>
                <a:gd name="T1" fmla="*/ 0 h 1"/>
                <a:gd name="T2" fmla="*/ 0 w 4"/>
                <a:gd name="T3" fmla="*/ 0 h 1"/>
                <a:gd name="T4" fmla="*/ 1 w 4"/>
                <a:gd name="T5" fmla="*/ 1 h 1"/>
                <a:gd name="T6" fmla="*/ 4 w 4"/>
                <a:gd name="T7" fmla="*/ 1 h 1"/>
                <a:gd name="T8" fmla="*/ 4 w 4"/>
                <a:gd name="T9" fmla="*/ 0 h 1"/>
                <a:gd name="T10" fmla="*/ 4 w 4"/>
                <a:gd name="T11" fmla="*/ 0 h 1"/>
                <a:gd name="T12" fmla="*/ 1 w 4"/>
                <a:gd name="T13" fmla="*/ 0 h 1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0" t="0" r="r" b="b"/>
              <a:pathLst>
                <a:path w="4" h="1">
                  <a:moveTo>
                    <a:pt x="1" y="0"/>
                  </a:moveTo>
                  <a:lnTo>
                    <a:pt x="0" y="0"/>
                  </a:lnTo>
                  <a:lnTo>
                    <a:pt x="1" y="1"/>
                  </a:lnTo>
                  <a:lnTo>
                    <a:pt x="4" y="1"/>
                  </a:lnTo>
                  <a:lnTo>
                    <a:pt x="4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80808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479666" name="Freeform 51"/>
            <xdr:cNvSpPr>
              <a:spLocks/>
            </xdr:cNvSpPr>
          </xdr:nvSpPr>
          <xdr:spPr bwMode="auto">
            <a:xfrm>
              <a:off x="540" y="74"/>
              <a:ext cx="4" cy="1"/>
            </a:xfrm>
            <a:custGeom>
              <a:avLst/>
              <a:gdLst>
                <a:gd name="T0" fmla="*/ 1 w 4"/>
                <a:gd name="T1" fmla="*/ 0 h 1"/>
                <a:gd name="T2" fmla="*/ 0 w 4"/>
                <a:gd name="T3" fmla="*/ 0 h 1"/>
                <a:gd name="T4" fmla="*/ 1 w 4"/>
                <a:gd name="T5" fmla="*/ 1 h 1"/>
                <a:gd name="T6" fmla="*/ 4 w 4"/>
                <a:gd name="T7" fmla="*/ 1 h 1"/>
                <a:gd name="T8" fmla="*/ 4 w 4"/>
                <a:gd name="T9" fmla="*/ 0 h 1"/>
                <a:gd name="T10" fmla="*/ 4 w 4"/>
                <a:gd name="T11" fmla="*/ 0 h 1"/>
                <a:gd name="T12" fmla="*/ 1 w 4"/>
                <a:gd name="T13" fmla="*/ 0 h 1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0" t="0" r="r" b="b"/>
              <a:pathLst>
                <a:path w="4" h="1">
                  <a:moveTo>
                    <a:pt x="1" y="0"/>
                  </a:moveTo>
                  <a:lnTo>
                    <a:pt x="0" y="0"/>
                  </a:lnTo>
                  <a:lnTo>
                    <a:pt x="1" y="1"/>
                  </a:lnTo>
                  <a:lnTo>
                    <a:pt x="4" y="1"/>
                  </a:lnTo>
                  <a:lnTo>
                    <a:pt x="4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80808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479667" name="Freeform 52"/>
            <xdr:cNvSpPr>
              <a:spLocks/>
            </xdr:cNvSpPr>
          </xdr:nvSpPr>
          <xdr:spPr bwMode="auto">
            <a:xfrm>
              <a:off x="545" y="74"/>
              <a:ext cx="4" cy="1"/>
            </a:xfrm>
            <a:custGeom>
              <a:avLst/>
              <a:gdLst>
                <a:gd name="T0" fmla="*/ 1 w 4"/>
                <a:gd name="T1" fmla="*/ 0 h 1"/>
                <a:gd name="T2" fmla="*/ 0 w 4"/>
                <a:gd name="T3" fmla="*/ 0 h 1"/>
                <a:gd name="T4" fmla="*/ 1 w 4"/>
                <a:gd name="T5" fmla="*/ 1 h 1"/>
                <a:gd name="T6" fmla="*/ 4 w 4"/>
                <a:gd name="T7" fmla="*/ 1 h 1"/>
                <a:gd name="T8" fmla="*/ 4 w 4"/>
                <a:gd name="T9" fmla="*/ 0 h 1"/>
                <a:gd name="T10" fmla="*/ 4 w 4"/>
                <a:gd name="T11" fmla="*/ 0 h 1"/>
                <a:gd name="T12" fmla="*/ 1 w 4"/>
                <a:gd name="T13" fmla="*/ 0 h 1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0" t="0" r="r" b="b"/>
              <a:pathLst>
                <a:path w="4" h="1">
                  <a:moveTo>
                    <a:pt x="1" y="0"/>
                  </a:moveTo>
                  <a:lnTo>
                    <a:pt x="0" y="0"/>
                  </a:lnTo>
                  <a:lnTo>
                    <a:pt x="1" y="1"/>
                  </a:lnTo>
                  <a:lnTo>
                    <a:pt x="4" y="1"/>
                  </a:lnTo>
                  <a:lnTo>
                    <a:pt x="4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80808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479668" name="Freeform 53"/>
            <xdr:cNvSpPr>
              <a:spLocks/>
            </xdr:cNvSpPr>
          </xdr:nvSpPr>
          <xdr:spPr bwMode="auto">
            <a:xfrm>
              <a:off x="550" y="74"/>
              <a:ext cx="3" cy="1"/>
            </a:xfrm>
            <a:custGeom>
              <a:avLst/>
              <a:gdLst>
                <a:gd name="T0" fmla="*/ 1 w 3"/>
                <a:gd name="T1" fmla="*/ 0 h 1"/>
                <a:gd name="T2" fmla="*/ 0 w 3"/>
                <a:gd name="T3" fmla="*/ 0 h 1"/>
                <a:gd name="T4" fmla="*/ 1 w 3"/>
                <a:gd name="T5" fmla="*/ 1 h 1"/>
                <a:gd name="T6" fmla="*/ 3 w 3"/>
                <a:gd name="T7" fmla="*/ 1 h 1"/>
                <a:gd name="T8" fmla="*/ 3 w 3"/>
                <a:gd name="T9" fmla="*/ 0 h 1"/>
                <a:gd name="T10" fmla="*/ 3 w 3"/>
                <a:gd name="T11" fmla="*/ 0 h 1"/>
                <a:gd name="T12" fmla="*/ 1 w 3"/>
                <a:gd name="T13" fmla="*/ 0 h 1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0" t="0" r="r" b="b"/>
              <a:pathLst>
                <a:path w="3" h="1">
                  <a:moveTo>
                    <a:pt x="1" y="0"/>
                  </a:moveTo>
                  <a:lnTo>
                    <a:pt x="0" y="0"/>
                  </a:lnTo>
                  <a:lnTo>
                    <a:pt x="1" y="1"/>
                  </a:lnTo>
                  <a:lnTo>
                    <a:pt x="3" y="1"/>
                  </a:lnTo>
                  <a:lnTo>
                    <a:pt x="3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80808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479669" name="Freeform 54"/>
            <xdr:cNvSpPr>
              <a:spLocks/>
            </xdr:cNvSpPr>
          </xdr:nvSpPr>
          <xdr:spPr bwMode="auto">
            <a:xfrm>
              <a:off x="555" y="74"/>
              <a:ext cx="3" cy="1"/>
            </a:xfrm>
            <a:custGeom>
              <a:avLst/>
              <a:gdLst>
                <a:gd name="T0" fmla="*/ 1 w 3"/>
                <a:gd name="T1" fmla="*/ 0 h 1"/>
                <a:gd name="T2" fmla="*/ 0 w 3"/>
                <a:gd name="T3" fmla="*/ 0 h 1"/>
                <a:gd name="T4" fmla="*/ 1 w 3"/>
                <a:gd name="T5" fmla="*/ 1 h 1"/>
                <a:gd name="T6" fmla="*/ 3 w 3"/>
                <a:gd name="T7" fmla="*/ 1 h 1"/>
                <a:gd name="T8" fmla="*/ 3 w 3"/>
                <a:gd name="T9" fmla="*/ 0 h 1"/>
                <a:gd name="T10" fmla="*/ 3 w 3"/>
                <a:gd name="T11" fmla="*/ 0 h 1"/>
                <a:gd name="T12" fmla="*/ 1 w 3"/>
                <a:gd name="T13" fmla="*/ 0 h 1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0" t="0" r="r" b="b"/>
              <a:pathLst>
                <a:path w="3" h="1">
                  <a:moveTo>
                    <a:pt x="1" y="0"/>
                  </a:moveTo>
                  <a:lnTo>
                    <a:pt x="0" y="0"/>
                  </a:lnTo>
                  <a:lnTo>
                    <a:pt x="1" y="1"/>
                  </a:lnTo>
                  <a:lnTo>
                    <a:pt x="3" y="1"/>
                  </a:lnTo>
                  <a:lnTo>
                    <a:pt x="3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80808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479658" name="Freeform 56"/>
          <xdr:cNvSpPr>
            <a:spLocks/>
          </xdr:cNvSpPr>
        </xdr:nvSpPr>
        <xdr:spPr bwMode="auto">
          <a:xfrm>
            <a:off x="535" y="70"/>
            <a:ext cx="9" cy="9"/>
          </a:xfrm>
          <a:custGeom>
            <a:avLst/>
            <a:gdLst>
              <a:gd name="T0" fmla="*/ 4 w 9"/>
              <a:gd name="T1" fmla="*/ 0 h 9"/>
              <a:gd name="T2" fmla="*/ 0 w 9"/>
              <a:gd name="T3" fmla="*/ 4 h 9"/>
              <a:gd name="T4" fmla="*/ 4 w 9"/>
              <a:gd name="T5" fmla="*/ 9 h 9"/>
              <a:gd name="T6" fmla="*/ 9 w 9"/>
              <a:gd name="T7" fmla="*/ 4 h 9"/>
              <a:gd name="T8" fmla="*/ 4 w 9"/>
              <a:gd name="T9" fmla="*/ 0 h 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9" h="9">
                <a:moveTo>
                  <a:pt x="4" y="0"/>
                </a:moveTo>
                <a:lnTo>
                  <a:pt x="0" y="4"/>
                </a:lnTo>
                <a:lnTo>
                  <a:pt x="4" y="9"/>
                </a:lnTo>
                <a:lnTo>
                  <a:pt x="9" y="4"/>
                </a:lnTo>
                <a:lnTo>
                  <a:pt x="4" y="0"/>
                </a:lnTo>
                <a:close/>
              </a:path>
            </a:pathLst>
          </a:custGeom>
          <a:solidFill>
            <a:srgbClr val="FFFFFF"/>
          </a:solidFill>
          <a:ln w="9525" cap="rnd">
            <a:solidFill>
              <a:srgbClr val="80808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79659" name="Line 57"/>
          <xdr:cNvSpPr>
            <a:spLocks noChangeShapeType="1"/>
          </xdr:cNvSpPr>
        </xdr:nvSpPr>
        <xdr:spPr bwMode="auto">
          <a:xfrm>
            <a:off x="648" y="73"/>
            <a:ext cx="30" cy="1"/>
          </a:xfrm>
          <a:prstGeom prst="line">
            <a:avLst/>
          </a:prstGeom>
          <a:noFill/>
          <a:ln w="9525" cap="rnd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9660" name="Freeform 58"/>
          <xdr:cNvSpPr>
            <a:spLocks/>
          </xdr:cNvSpPr>
        </xdr:nvSpPr>
        <xdr:spPr bwMode="auto">
          <a:xfrm>
            <a:off x="659" y="70"/>
            <a:ext cx="10" cy="9"/>
          </a:xfrm>
          <a:custGeom>
            <a:avLst/>
            <a:gdLst>
              <a:gd name="T0" fmla="*/ 5 w 10"/>
              <a:gd name="T1" fmla="*/ 0 h 9"/>
              <a:gd name="T2" fmla="*/ 0 w 10"/>
              <a:gd name="T3" fmla="*/ 4 h 9"/>
              <a:gd name="T4" fmla="*/ 5 w 10"/>
              <a:gd name="T5" fmla="*/ 9 h 9"/>
              <a:gd name="T6" fmla="*/ 10 w 10"/>
              <a:gd name="T7" fmla="*/ 4 h 9"/>
              <a:gd name="T8" fmla="*/ 5 w 10"/>
              <a:gd name="T9" fmla="*/ 0 h 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0" h="9">
                <a:moveTo>
                  <a:pt x="5" y="0"/>
                </a:moveTo>
                <a:lnTo>
                  <a:pt x="0" y="4"/>
                </a:lnTo>
                <a:lnTo>
                  <a:pt x="5" y="9"/>
                </a:lnTo>
                <a:lnTo>
                  <a:pt x="10" y="4"/>
                </a:lnTo>
                <a:lnTo>
                  <a:pt x="5" y="0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79661" name="Line 59"/>
          <xdr:cNvSpPr>
            <a:spLocks noChangeShapeType="1"/>
          </xdr:cNvSpPr>
        </xdr:nvSpPr>
        <xdr:spPr bwMode="auto">
          <a:xfrm flipV="1">
            <a:off x="765" y="74"/>
            <a:ext cx="30" cy="0"/>
          </a:xfrm>
          <a:prstGeom prst="line">
            <a:avLst/>
          </a:prstGeom>
          <a:noFill/>
          <a:ln w="9525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9662" name="Rectangle 60"/>
          <xdr:cNvSpPr>
            <a:spLocks noChangeArrowheads="1"/>
          </xdr:cNvSpPr>
        </xdr:nvSpPr>
        <xdr:spPr bwMode="auto">
          <a:xfrm>
            <a:off x="777" y="71"/>
            <a:ext cx="7" cy="6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79663" name="Rectangle 61"/>
          <xdr:cNvSpPr>
            <a:spLocks noChangeArrowheads="1"/>
          </xdr:cNvSpPr>
        </xdr:nvSpPr>
        <xdr:spPr bwMode="auto">
          <a:xfrm>
            <a:off x="515" y="54"/>
            <a:ext cx="363" cy="27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32</xdr:row>
      <xdr:rowOff>19050</xdr:rowOff>
    </xdr:from>
    <xdr:to>
      <xdr:col>17</xdr:col>
      <xdr:colOff>152400</xdr:colOff>
      <xdr:row>43</xdr:row>
      <xdr:rowOff>133350</xdr:rowOff>
    </xdr:to>
    <xdr:graphicFrame macro="">
      <xdr:nvGraphicFramePr>
        <xdr:cNvPr id="529773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</xdr:row>
      <xdr:rowOff>161925</xdr:rowOff>
    </xdr:from>
    <xdr:to>
      <xdr:col>17</xdr:col>
      <xdr:colOff>180975</xdr:colOff>
      <xdr:row>23</xdr:row>
      <xdr:rowOff>161925</xdr:rowOff>
    </xdr:to>
    <xdr:graphicFrame macro="">
      <xdr:nvGraphicFramePr>
        <xdr:cNvPr id="52977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47625</xdr:colOff>
      <xdr:row>11</xdr:row>
      <xdr:rowOff>161925</xdr:rowOff>
    </xdr:from>
    <xdr:to>
      <xdr:col>36</xdr:col>
      <xdr:colOff>171450</xdr:colOff>
      <xdr:row>23</xdr:row>
      <xdr:rowOff>161925</xdr:rowOff>
    </xdr:to>
    <xdr:graphicFrame macro="">
      <xdr:nvGraphicFramePr>
        <xdr:cNvPr id="52977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38</xdr:col>
      <xdr:colOff>9525</xdr:colOff>
      <xdr:row>11</xdr:row>
      <xdr:rowOff>161925</xdr:rowOff>
    </xdr:from>
    <xdr:to>
      <xdr:col>56</xdr:col>
      <xdr:colOff>9525</xdr:colOff>
      <xdr:row>23</xdr:row>
      <xdr:rowOff>171450</xdr:rowOff>
    </xdr:to>
    <xdr:graphicFrame macro="">
      <xdr:nvGraphicFramePr>
        <xdr:cNvPr id="529776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28575</xdr:colOff>
      <xdr:row>32</xdr:row>
      <xdr:rowOff>38100</xdr:rowOff>
    </xdr:from>
    <xdr:to>
      <xdr:col>36</xdr:col>
      <xdr:colOff>142875</xdr:colOff>
      <xdr:row>43</xdr:row>
      <xdr:rowOff>161925</xdr:rowOff>
    </xdr:to>
    <xdr:graphicFrame macro="">
      <xdr:nvGraphicFramePr>
        <xdr:cNvPr id="529777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38</xdr:col>
      <xdr:colOff>38100</xdr:colOff>
      <xdr:row>32</xdr:row>
      <xdr:rowOff>28575</xdr:rowOff>
    </xdr:from>
    <xdr:to>
      <xdr:col>55</xdr:col>
      <xdr:colOff>142875</xdr:colOff>
      <xdr:row>43</xdr:row>
      <xdr:rowOff>161925</xdr:rowOff>
    </xdr:to>
    <xdr:graphicFrame macro="">
      <xdr:nvGraphicFramePr>
        <xdr:cNvPr id="529778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oneCellAnchor>
    <xdr:from>
      <xdr:col>44</xdr:col>
      <xdr:colOff>147627</xdr:colOff>
      <xdr:row>2</xdr:row>
      <xdr:rowOff>107264</xdr:rowOff>
    </xdr:from>
    <xdr:ext cx="1990164" cy="312594"/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8682027" y="535889"/>
          <a:ext cx="1866921" cy="24628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none" lIns="27432" tIns="18288" rIns="27432" bIns="18288" anchor="ctr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判定凡例</a:t>
          </a:r>
        </a:p>
        <a:p>
          <a:pPr algn="ctr" rtl="0">
            <a:lnSpc>
              <a:spcPts val="8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○：～100%　　△：101～105%　　×：106%～</a:t>
          </a:r>
        </a:p>
      </xdr:txBody>
    </xdr:sp>
    <xdr:clientData/>
  </xdr:oneCellAnchor>
  <xdr:oneCellAnchor>
    <xdr:from>
      <xdr:col>51</xdr:col>
      <xdr:colOff>174188</xdr:colOff>
      <xdr:row>0</xdr:row>
      <xdr:rowOff>47625</xdr:rowOff>
    </xdr:from>
    <xdr:ext cx="825871" cy="357904"/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0108763" y="47625"/>
          <a:ext cx="825871" cy="3579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0" anchor="t" upright="1">
          <a:spAutoFit/>
        </a:bodyPr>
        <a:lstStyle/>
        <a:p>
          <a:pPr algn="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　月　　日</a:t>
          </a:r>
        </a:p>
        <a:p>
          <a:pPr algn="r" rtl="0">
            <a:lnSpc>
              <a:spcPts val="12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XX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部</a:t>
          </a:r>
        </a:p>
      </xdr:txBody>
    </xdr:sp>
    <xdr:clientData/>
  </xdr:oneCellAnchor>
  <xdr:oneCellAnchor>
    <xdr:from>
      <xdr:col>19</xdr:col>
      <xdr:colOff>97320</xdr:colOff>
      <xdr:row>32</xdr:row>
      <xdr:rowOff>57150</xdr:rowOff>
    </xdr:from>
    <xdr:ext cx="352902" cy="170816"/>
    <xdr:sp macro="" textlink="">
      <xdr:nvSpPr>
        <xdr:cNvPr id="33" name="Text Box 65"/>
        <xdr:cNvSpPr txBox="1">
          <a:spLocks noChangeArrowheads="1"/>
        </xdr:cNvSpPr>
      </xdr:nvSpPr>
      <xdr:spPr bwMode="auto">
        <a:xfrm>
          <a:off x="3764445" y="5514975"/>
          <a:ext cx="352902" cy="170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(t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-CO</a:t>
          </a:r>
          <a:r>
            <a:rPr lang="en-US" altLang="ja-JP" sz="800" b="0" i="0" u="none" strike="noStrike" baseline="-2500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oneCellAnchor>
    <xdr:from>
      <xdr:col>34</xdr:col>
      <xdr:colOff>157369</xdr:colOff>
      <xdr:row>32</xdr:row>
      <xdr:rowOff>47625</xdr:rowOff>
    </xdr:from>
    <xdr:ext cx="352902" cy="170816"/>
    <xdr:sp macro="" textlink="">
      <xdr:nvSpPr>
        <xdr:cNvPr id="34" name="Text Box 66"/>
        <xdr:cNvSpPr txBox="1">
          <a:spLocks noChangeArrowheads="1"/>
        </xdr:cNvSpPr>
      </xdr:nvSpPr>
      <xdr:spPr bwMode="auto">
        <a:xfrm>
          <a:off x="6824869" y="5505450"/>
          <a:ext cx="352902" cy="170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(t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-CO</a:t>
          </a:r>
          <a:r>
            <a:rPr lang="en-US" altLang="ja-JP" sz="800" b="0" i="0" u="none" strike="noStrike" baseline="-2500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twoCellAnchor editAs="oneCell">
    <xdr:from>
      <xdr:col>26</xdr:col>
      <xdr:colOff>133350</xdr:colOff>
      <xdr:row>2</xdr:row>
      <xdr:rowOff>123825</xdr:rowOff>
    </xdr:from>
    <xdr:to>
      <xdr:col>41</xdr:col>
      <xdr:colOff>161925</xdr:colOff>
      <xdr:row>3</xdr:row>
      <xdr:rowOff>95250</xdr:rowOff>
    </xdr:to>
    <xdr:grpSp>
      <xdr:nvGrpSpPr>
        <xdr:cNvPr id="529783" name="Group 68"/>
        <xdr:cNvGrpSpPr>
          <a:grpSpLocks/>
        </xdr:cNvGrpSpPr>
      </xdr:nvGrpSpPr>
      <xdr:grpSpPr bwMode="auto">
        <a:xfrm>
          <a:off x="5200650" y="552450"/>
          <a:ext cx="2895600" cy="123825"/>
          <a:chOff x="555" y="56"/>
          <a:chExt cx="302" cy="13"/>
        </a:xfrm>
      </xdr:grpSpPr>
      <xdr:sp macro="" textlink="">
        <xdr:nvSpPr>
          <xdr:cNvPr id="36" name="Rectangle 24"/>
          <xdr:cNvSpPr>
            <a:spLocks noChangeArrowheads="1"/>
          </xdr:cNvSpPr>
        </xdr:nvSpPr>
        <xdr:spPr bwMode="auto">
          <a:xfrm>
            <a:off x="555" y="56"/>
            <a:ext cx="70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altLang="ja-JP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N-1</a:t>
            </a: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年度単月実績</a:t>
            </a:r>
          </a:p>
        </xdr:txBody>
      </xdr:sp>
      <xdr:sp macro="" textlink="">
        <xdr:nvSpPr>
          <xdr:cNvPr id="37" name="Rectangle 25"/>
          <xdr:cNvSpPr>
            <a:spLocks noChangeArrowheads="1"/>
          </xdr:cNvSpPr>
        </xdr:nvSpPr>
        <xdr:spPr bwMode="auto">
          <a:xfrm>
            <a:off x="680" y="56"/>
            <a:ext cx="60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altLang="ja-JP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N</a:t>
            </a: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年度単月目標</a:t>
            </a:r>
          </a:p>
        </xdr:txBody>
      </xdr:sp>
      <xdr:sp macro="" textlink="">
        <xdr:nvSpPr>
          <xdr:cNvPr id="38" name="Rectangle 26"/>
          <xdr:cNvSpPr>
            <a:spLocks noChangeArrowheads="1"/>
          </xdr:cNvSpPr>
        </xdr:nvSpPr>
        <xdr:spPr bwMode="auto">
          <a:xfrm>
            <a:off x="797" y="56"/>
            <a:ext cx="60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altLang="ja-JP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N</a:t>
            </a: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年度単月実績</a:t>
            </a:r>
          </a:p>
        </xdr:txBody>
      </xdr:sp>
      <xdr:sp macro="" textlink="">
        <xdr:nvSpPr>
          <xdr:cNvPr id="39" name="Rectangle 27"/>
          <xdr:cNvSpPr>
            <a:spLocks noChangeArrowheads="1"/>
          </xdr:cNvSpPr>
        </xdr:nvSpPr>
        <xdr:spPr bwMode="auto">
          <a:xfrm>
            <a:off x="555" y="69"/>
            <a:ext cx="70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altLang="ja-JP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N-1</a:t>
            </a: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年度実績累計</a:t>
            </a:r>
          </a:p>
        </xdr:txBody>
      </xdr:sp>
      <xdr:sp macro="" textlink="">
        <xdr:nvSpPr>
          <xdr:cNvPr id="40" name="Rectangle 28"/>
          <xdr:cNvSpPr>
            <a:spLocks noChangeArrowheads="1"/>
          </xdr:cNvSpPr>
        </xdr:nvSpPr>
        <xdr:spPr bwMode="auto">
          <a:xfrm>
            <a:off x="680" y="68"/>
            <a:ext cx="60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altLang="ja-JP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N</a:t>
            </a: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年度目標累計</a:t>
            </a:r>
          </a:p>
        </xdr:txBody>
      </xdr:sp>
      <xdr:sp macro="" textlink="">
        <xdr:nvSpPr>
          <xdr:cNvPr id="41" name="Rectangle 29"/>
          <xdr:cNvSpPr>
            <a:spLocks noChangeArrowheads="1"/>
          </xdr:cNvSpPr>
        </xdr:nvSpPr>
        <xdr:spPr bwMode="auto">
          <a:xfrm>
            <a:off x="797" y="68"/>
            <a:ext cx="60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altLang="ja-JP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N</a:t>
            </a: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年度実績累計</a:t>
            </a:r>
          </a:p>
        </xdr:txBody>
      </xdr:sp>
      <xdr:sp macro="" textlink="">
        <xdr:nvSpPr>
          <xdr:cNvPr id="529790" name="Rectangle 30"/>
          <xdr:cNvSpPr>
            <a:spLocks noChangeArrowheads="1"/>
          </xdr:cNvSpPr>
        </xdr:nvSpPr>
        <xdr:spPr bwMode="auto">
          <a:xfrm>
            <a:off x="526" y="59"/>
            <a:ext cx="25" cy="8"/>
          </a:xfrm>
          <a:prstGeom prst="rect">
            <a:avLst/>
          </a:prstGeom>
          <a:solidFill>
            <a:srgbClr val="FFFF99"/>
          </a:solidFill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529791" name="Rectangle 47"/>
          <xdr:cNvSpPr>
            <a:spLocks noChangeArrowheads="1"/>
          </xdr:cNvSpPr>
        </xdr:nvSpPr>
        <xdr:spPr bwMode="auto">
          <a:xfrm>
            <a:off x="648" y="58"/>
            <a:ext cx="29" cy="8"/>
          </a:xfrm>
          <a:prstGeom prst="rect">
            <a:avLst/>
          </a:prstGeom>
          <a:solidFill>
            <a:srgbClr val="33CCCC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529792" name="Rectangle 48"/>
          <xdr:cNvSpPr>
            <a:spLocks noChangeArrowheads="1"/>
          </xdr:cNvSpPr>
        </xdr:nvSpPr>
        <xdr:spPr bwMode="auto">
          <a:xfrm>
            <a:off x="766" y="58"/>
            <a:ext cx="28" cy="8"/>
          </a:xfrm>
          <a:prstGeom prst="rect">
            <a:avLst/>
          </a:prstGeom>
          <a:solidFill>
            <a:srgbClr val="0000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grpSp>
        <xdr:nvGrpSpPr>
          <xdr:cNvPr id="529793" name="Group 55"/>
          <xdr:cNvGrpSpPr>
            <a:grpSpLocks/>
          </xdr:cNvGrpSpPr>
        </xdr:nvGrpSpPr>
        <xdr:grpSpPr bwMode="auto">
          <a:xfrm>
            <a:off x="524" y="74"/>
            <a:ext cx="28" cy="1"/>
            <a:chOff x="531" y="74"/>
            <a:chExt cx="27" cy="1"/>
          </a:xfrm>
        </xdr:grpSpPr>
        <xdr:sp macro="" textlink="">
          <xdr:nvSpPr>
            <xdr:cNvPr id="529800" name="Freeform 49"/>
            <xdr:cNvSpPr>
              <a:spLocks/>
            </xdr:cNvSpPr>
          </xdr:nvSpPr>
          <xdr:spPr bwMode="auto">
            <a:xfrm>
              <a:off x="531" y="74"/>
              <a:ext cx="3" cy="1"/>
            </a:xfrm>
            <a:custGeom>
              <a:avLst/>
              <a:gdLst>
                <a:gd name="T0" fmla="*/ 0 w 3"/>
                <a:gd name="T1" fmla="*/ 0 h 1"/>
                <a:gd name="T2" fmla="*/ 0 w 3"/>
                <a:gd name="T3" fmla="*/ 0 h 1"/>
                <a:gd name="T4" fmla="*/ 0 w 3"/>
                <a:gd name="T5" fmla="*/ 1 h 1"/>
                <a:gd name="T6" fmla="*/ 3 w 3"/>
                <a:gd name="T7" fmla="*/ 1 h 1"/>
                <a:gd name="T8" fmla="*/ 3 w 3"/>
                <a:gd name="T9" fmla="*/ 0 h 1"/>
                <a:gd name="T10" fmla="*/ 3 w 3"/>
                <a:gd name="T11" fmla="*/ 0 h 1"/>
                <a:gd name="T12" fmla="*/ 0 w 3"/>
                <a:gd name="T13" fmla="*/ 0 h 1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0" t="0" r="r" b="b"/>
              <a:pathLst>
                <a:path w="3" h="1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3" y="1"/>
                  </a:lnTo>
                  <a:lnTo>
                    <a:pt x="3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80808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529801" name="Freeform 50"/>
            <xdr:cNvSpPr>
              <a:spLocks/>
            </xdr:cNvSpPr>
          </xdr:nvSpPr>
          <xdr:spPr bwMode="auto">
            <a:xfrm>
              <a:off x="535" y="74"/>
              <a:ext cx="4" cy="1"/>
            </a:xfrm>
            <a:custGeom>
              <a:avLst/>
              <a:gdLst>
                <a:gd name="T0" fmla="*/ 1 w 4"/>
                <a:gd name="T1" fmla="*/ 0 h 1"/>
                <a:gd name="T2" fmla="*/ 0 w 4"/>
                <a:gd name="T3" fmla="*/ 0 h 1"/>
                <a:gd name="T4" fmla="*/ 1 w 4"/>
                <a:gd name="T5" fmla="*/ 1 h 1"/>
                <a:gd name="T6" fmla="*/ 4 w 4"/>
                <a:gd name="T7" fmla="*/ 1 h 1"/>
                <a:gd name="T8" fmla="*/ 4 w 4"/>
                <a:gd name="T9" fmla="*/ 0 h 1"/>
                <a:gd name="T10" fmla="*/ 4 w 4"/>
                <a:gd name="T11" fmla="*/ 0 h 1"/>
                <a:gd name="T12" fmla="*/ 1 w 4"/>
                <a:gd name="T13" fmla="*/ 0 h 1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0" t="0" r="r" b="b"/>
              <a:pathLst>
                <a:path w="4" h="1">
                  <a:moveTo>
                    <a:pt x="1" y="0"/>
                  </a:moveTo>
                  <a:lnTo>
                    <a:pt x="0" y="0"/>
                  </a:lnTo>
                  <a:lnTo>
                    <a:pt x="1" y="1"/>
                  </a:lnTo>
                  <a:lnTo>
                    <a:pt x="4" y="1"/>
                  </a:lnTo>
                  <a:lnTo>
                    <a:pt x="4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80808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529802" name="Freeform 51"/>
            <xdr:cNvSpPr>
              <a:spLocks/>
            </xdr:cNvSpPr>
          </xdr:nvSpPr>
          <xdr:spPr bwMode="auto">
            <a:xfrm>
              <a:off x="540" y="74"/>
              <a:ext cx="4" cy="1"/>
            </a:xfrm>
            <a:custGeom>
              <a:avLst/>
              <a:gdLst>
                <a:gd name="T0" fmla="*/ 1 w 4"/>
                <a:gd name="T1" fmla="*/ 0 h 1"/>
                <a:gd name="T2" fmla="*/ 0 w 4"/>
                <a:gd name="T3" fmla="*/ 0 h 1"/>
                <a:gd name="T4" fmla="*/ 1 w 4"/>
                <a:gd name="T5" fmla="*/ 1 h 1"/>
                <a:gd name="T6" fmla="*/ 4 w 4"/>
                <a:gd name="T7" fmla="*/ 1 h 1"/>
                <a:gd name="T8" fmla="*/ 4 w 4"/>
                <a:gd name="T9" fmla="*/ 0 h 1"/>
                <a:gd name="T10" fmla="*/ 4 w 4"/>
                <a:gd name="T11" fmla="*/ 0 h 1"/>
                <a:gd name="T12" fmla="*/ 1 w 4"/>
                <a:gd name="T13" fmla="*/ 0 h 1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0" t="0" r="r" b="b"/>
              <a:pathLst>
                <a:path w="4" h="1">
                  <a:moveTo>
                    <a:pt x="1" y="0"/>
                  </a:moveTo>
                  <a:lnTo>
                    <a:pt x="0" y="0"/>
                  </a:lnTo>
                  <a:lnTo>
                    <a:pt x="1" y="1"/>
                  </a:lnTo>
                  <a:lnTo>
                    <a:pt x="4" y="1"/>
                  </a:lnTo>
                  <a:lnTo>
                    <a:pt x="4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80808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529803" name="Freeform 52"/>
            <xdr:cNvSpPr>
              <a:spLocks/>
            </xdr:cNvSpPr>
          </xdr:nvSpPr>
          <xdr:spPr bwMode="auto">
            <a:xfrm>
              <a:off x="545" y="74"/>
              <a:ext cx="4" cy="1"/>
            </a:xfrm>
            <a:custGeom>
              <a:avLst/>
              <a:gdLst>
                <a:gd name="T0" fmla="*/ 1 w 4"/>
                <a:gd name="T1" fmla="*/ 0 h 1"/>
                <a:gd name="T2" fmla="*/ 0 w 4"/>
                <a:gd name="T3" fmla="*/ 0 h 1"/>
                <a:gd name="T4" fmla="*/ 1 w 4"/>
                <a:gd name="T5" fmla="*/ 1 h 1"/>
                <a:gd name="T6" fmla="*/ 4 w 4"/>
                <a:gd name="T7" fmla="*/ 1 h 1"/>
                <a:gd name="T8" fmla="*/ 4 w 4"/>
                <a:gd name="T9" fmla="*/ 0 h 1"/>
                <a:gd name="T10" fmla="*/ 4 w 4"/>
                <a:gd name="T11" fmla="*/ 0 h 1"/>
                <a:gd name="T12" fmla="*/ 1 w 4"/>
                <a:gd name="T13" fmla="*/ 0 h 1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0" t="0" r="r" b="b"/>
              <a:pathLst>
                <a:path w="4" h="1">
                  <a:moveTo>
                    <a:pt x="1" y="0"/>
                  </a:moveTo>
                  <a:lnTo>
                    <a:pt x="0" y="0"/>
                  </a:lnTo>
                  <a:lnTo>
                    <a:pt x="1" y="1"/>
                  </a:lnTo>
                  <a:lnTo>
                    <a:pt x="4" y="1"/>
                  </a:lnTo>
                  <a:lnTo>
                    <a:pt x="4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80808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529804" name="Freeform 53"/>
            <xdr:cNvSpPr>
              <a:spLocks/>
            </xdr:cNvSpPr>
          </xdr:nvSpPr>
          <xdr:spPr bwMode="auto">
            <a:xfrm>
              <a:off x="550" y="74"/>
              <a:ext cx="3" cy="1"/>
            </a:xfrm>
            <a:custGeom>
              <a:avLst/>
              <a:gdLst>
                <a:gd name="T0" fmla="*/ 1 w 3"/>
                <a:gd name="T1" fmla="*/ 0 h 1"/>
                <a:gd name="T2" fmla="*/ 0 w 3"/>
                <a:gd name="T3" fmla="*/ 0 h 1"/>
                <a:gd name="T4" fmla="*/ 1 w 3"/>
                <a:gd name="T5" fmla="*/ 1 h 1"/>
                <a:gd name="T6" fmla="*/ 3 w 3"/>
                <a:gd name="T7" fmla="*/ 1 h 1"/>
                <a:gd name="T8" fmla="*/ 3 w 3"/>
                <a:gd name="T9" fmla="*/ 0 h 1"/>
                <a:gd name="T10" fmla="*/ 3 w 3"/>
                <a:gd name="T11" fmla="*/ 0 h 1"/>
                <a:gd name="T12" fmla="*/ 1 w 3"/>
                <a:gd name="T13" fmla="*/ 0 h 1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0" t="0" r="r" b="b"/>
              <a:pathLst>
                <a:path w="3" h="1">
                  <a:moveTo>
                    <a:pt x="1" y="0"/>
                  </a:moveTo>
                  <a:lnTo>
                    <a:pt x="0" y="0"/>
                  </a:lnTo>
                  <a:lnTo>
                    <a:pt x="1" y="1"/>
                  </a:lnTo>
                  <a:lnTo>
                    <a:pt x="3" y="1"/>
                  </a:lnTo>
                  <a:lnTo>
                    <a:pt x="3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80808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529805" name="Freeform 54"/>
            <xdr:cNvSpPr>
              <a:spLocks/>
            </xdr:cNvSpPr>
          </xdr:nvSpPr>
          <xdr:spPr bwMode="auto">
            <a:xfrm>
              <a:off x="555" y="74"/>
              <a:ext cx="3" cy="1"/>
            </a:xfrm>
            <a:custGeom>
              <a:avLst/>
              <a:gdLst>
                <a:gd name="T0" fmla="*/ 1 w 3"/>
                <a:gd name="T1" fmla="*/ 0 h 1"/>
                <a:gd name="T2" fmla="*/ 0 w 3"/>
                <a:gd name="T3" fmla="*/ 0 h 1"/>
                <a:gd name="T4" fmla="*/ 1 w 3"/>
                <a:gd name="T5" fmla="*/ 1 h 1"/>
                <a:gd name="T6" fmla="*/ 3 w 3"/>
                <a:gd name="T7" fmla="*/ 1 h 1"/>
                <a:gd name="T8" fmla="*/ 3 w 3"/>
                <a:gd name="T9" fmla="*/ 0 h 1"/>
                <a:gd name="T10" fmla="*/ 3 w 3"/>
                <a:gd name="T11" fmla="*/ 0 h 1"/>
                <a:gd name="T12" fmla="*/ 1 w 3"/>
                <a:gd name="T13" fmla="*/ 0 h 1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0" t="0" r="r" b="b"/>
              <a:pathLst>
                <a:path w="3" h="1">
                  <a:moveTo>
                    <a:pt x="1" y="0"/>
                  </a:moveTo>
                  <a:lnTo>
                    <a:pt x="0" y="0"/>
                  </a:lnTo>
                  <a:lnTo>
                    <a:pt x="1" y="1"/>
                  </a:lnTo>
                  <a:lnTo>
                    <a:pt x="3" y="1"/>
                  </a:lnTo>
                  <a:lnTo>
                    <a:pt x="3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80808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529794" name="Freeform 56"/>
          <xdr:cNvSpPr>
            <a:spLocks/>
          </xdr:cNvSpPr>
        </xdr:nvSpPr>
        <xdr:spPr bwMode="auto">
          <a:xfrm>
            <a:off x="535" y="70"/>
            <a:ext cx="9" cy="9"/>
          </a:xfrm>
          <a:custGeom>
            <a:avLst/>
            <a:gdLst>
              <a:gd name="T0" fmla="*/ 4 w 9"/>
              <a:gd name="T1" fmla="*/ 0 h 9"/>
              <a:gd name="T2" fmla="*/ 0 w 9"/>
              <a:gd name="T3" fmla="*/ 4 h 9"/>
              <a:gd name="T4" fmla="*/ 4 w 9"/>
              <a:gd name="T5" fmla="*/ 9 h 9"/>
              <a:gd name="T6" fmla="*/ 9 w 9"/>
              <a:gd name="T7" fmla="*/ 4 h 9"/>
              <a:gd name="T8" fmla="*/ 4 w 9"/>
              <a:gd name="T9" fmla="*/ 0 h 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9" h="9">
                <a:moveTo>
                  <a:pt x="4" y="0"/>
                </a:moveTo>
                <a:lnTo>
                  <a:pt x="0" y="4"/>
                </a:lnTo>
                <a:lnTo>
                  <a:pt x="4" y="9"/>
                </a:lnTo>
                <a:lnTo>
                  <a:pt x="9" y="4"/>
                </a:lnTo>
                <a:lnTo>
                  <a:pt x="4" y="0"/>
                </a:lnTo>
                <a:close/>
              </a:path>
            </a:pathLst>
          </a:custGeom>
          <a:solidFill>
            <a:srgbClr val="FFFFFF"/>
          </a:solidFill>
          <a:ln w="9525" cap="rnd">
            <a:solidFill>
              <a:srgbClr val="80808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29795" name="Line 57"/>
          <xdr:cNvSpPr>
            <a:spLocks noChangeShapeType="1"/>
          </xdr:cNvSpPr>
        </xdr:nvSpPr>
        <xdr:spPr bwMode="auto">
          <a:xfrm>
            <a:off x="648" y="73"/>
            <a:ext cx="30" cy="1"/>
          </a:xfrm>
          <a:prstGeom prst="line">
            <a:avLst/>
          </a:prstGeom>
          <a:noFill/>
          <a:ln w="9525" cap="rnd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9796" name="Freeform 58"/>
          <xdr:cNvSpPr>
            <a:spLocks/>
          </xdr:cNvSpPr>
        </xdr:nvSpPr>
        <xdr:spPr bwMode="auto">
          <a:xfrm>
            <a:off x="659" y="70"/>
            <a:ext cx="10" cy="9"/>
          </a:xfrm>
          <a:custGeom>
            <a:avLst/>
            <a:gdLst>
              <a:gd name="T0" fmla="*/ 5 w 10"/>
              <a:gd name="T1" fmla="*/ 0 h 9"/>
              <a:gd name="T2" fmla="*/ 0 w 10"/>
              <a:gd name="T3" fmla="*/ 4 h 9"/>
              <a:gd name="T4" fmla="*/ 5 w 10"/>
              <a:gd name="T5" fmla="*/ 9 h 9"/>
              <a:gd name="T6" fmla="*/ 10 w 10"/>
              <a:gd name="T7" fmla="*/ 4 h 9"/>
              <a:gd name="T8" fmla="*/ 5 w 10"/>
              <a:gd name="T9" fmla="*/ 0 h 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0" h="9">
                <a:moveTo>
                  <a:pt x="5" y="0"/>
                </a:moveTo>
                <a:lnTo>
                  <a:pt x="0" y="4"/>
                </a:lnTo>
                <a:lnTo>
                  <a:pt x="5" y="9"/>
                </a:lnTo>
                <a:lnTo>
                  <a:pt x="10" y="4"/>
                </a:lnTo>
                <a:lnTo>
                  <a:pt x="5" y="0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29797" name="Line 59"/>
          <xdr:cNvSpPr>
            <a:spLocks noChangeShapeType="1"/>
          </xdr:cNvSpPr>
        </xdr:nvSpPr>
        <xdr:spPr bwMode="auto">
          <a:xfrm flipV="1">
            <a:off x="765" y="74"/>
            <a:ext cx="30" cy="0"/>
          </a:xfrm>
          <a:prstGeom prst="line">
            <a:avLst/>
          </a:prstGeom>
          <a:noFill/>
          <a:ln w="9525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9798" name="Rectangle 60"/>
          <xdr:cNvSpPr>
            <a:spLocks noChangeArrowheads="1"/>
          </xdr:cNvSpPr>
        </xdr:nvSpPr>
        <xdr:spPr bwMode="auto">
          <a:xfrm>
            <a:off x="777" y="71"/>
            <a:ext cx="7" cy="6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29799" name="Rectangle 61"/>
          <xdr:cNvSpPr>
            <a:spLocks noChangeArrowheads="1"/>
          </xdr:cNvSpPr>
        </xdr:nvSpPr>
        <xdr:spPr bwMode="auto">
          <a:xfrm>
            <a:off x="515" y="54"/>
            <a:ext cx="363" cy="27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32</xdr:row>
      <xdr:rowOff>19050</xdr:rowOff>
    </xdr:from>
    <xdr:to>
      <xdr:col>17</xdr:col>
      <xdr:colOff>152400</xdr:colOff>
      <xdr:row>43</xdr:row>
      <xdr:rowOff>133350</xdr:rowOff>
    </xdr:to>
    <xdr:graphicFrame macro="">
      <xdr:nvGraphicFramePr>
        <xdr:cNvPr id="530798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</xdr:row>
      <xdr:rowOff>161925</xdr:rowOff>
    </xdr:from>
    <xdr:to>
      <xdr:col>17</xdr:col>
      <xdr:colOff>180975</xdr:colOff>
      <xdr:row>23</xdr:row>
      <xdr:rowOff>161925</xdr:rowOff>
    </xdr:to>
    <xdr:graphicFrame macro="">
      <xdr:nvGraphicFramePr>
        <xdr:cNvPr id="53079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47625</xdr:colOff>
      <xdr:row>11</xdr:row>
      <xdr:rowOff>161925</xdr:rowOff>
    </xdr:from>
    <xdr:to>
      <xdr:col>36</xdr:col>
      <xdr:colOff>171450</xdr:colOff>
      <xdr:row>23</xdr:row>
      <xdr:rowOff>161925</xdr:rowOff>
    </xdr:to>
    <xdr:graphicFrame macro="">
      <xdr:nvGraphicFramePr>
        <xdr:cNvPr id="53080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38</xdr:col>
      <xdr:colOff>9525</xdr:colOff>
      <xdr:row>11</xdr:row>
      <xdr:rowOff>161925</xdr:rowOff>
    </xdr:from>
    <xdr:to>
      <xdr:col>56</xdr:col>
      <xdr:colOff>9525</xdr:colOff>
      <xdr:row>23</xdr:row>
      <xdr:rowOff>171450</xdr:rowOff>
    </xdr:to>
    <xdr:graphicFrame macro="">
      <xdr:nvGraphicFramePr>
        <xdr:cNvPr id="530801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28575</xdr:colOff>
      <xdr:row>32</xdr:row>
      <xdr:rowOff>38100</xdr:rowOff>
    </xdr:from>
    <xdr:to>
      <xdr:col>36</xdr:col>
      <xdr:colOff>142875</xdr:colOff>
      <xdr:row>43</xdr:row>
      <xdr:rowOff>161925</xdr:rowOff>
    </xdr:to>
    <xdr:graphicFrame macro="">
      <xdr:nvGraphicFramePr>
        <xdr:cNvPr id="530802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38</xdr:col>
      <xdr:colOff>38100</xdr:colOff>
      <xdr:row>32</xdr:row>
      <xdr:rowOff>28575</xdr:rowOff>
    </xdr:from>
    <xdr:to>
      <xdr:col>55</xdr:col>
      <xdr:colOff>142875</xdr:colOff>
      <xdr:row>43</xdr:row>
      <xdr:rowOff>161925</xdr:rowOff>
    </xdr:to>
    <xdr:graphicFrame macro="">
      <xdr:nvGraphicFramePr>
        <xdr:cNvPr id="530803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oneCellAnchor>
    <xdr:from>
      <xdr:col>44</xdr:col>
      <xdr:colOff>147627</xdr:colOff>
      <xdr:row>2</xdr:row>
      <xdr:rowOff>107264</xdr:rowOff>
    </xdr:from>
    <xdr:ext cx="1990164" cy="312594"/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8682027" y="535889"/>
          <a:ext cx="1866921" cy="24628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none" lIns="27432" tIns="18288" rIns="27432" bIns="18288" anchor="ctr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判定凡例</a:t>
          </a:r>
        </a:p>
        <a:p>
          <a:pPr algn="ctr" rtl="0">
            <a:lnSpc>
              <a:spcPts val="8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○：～100%　　△：101～105%　　×：106%～</a:t>
          </a:r>
        </a:p>
      </xdr:txBody>
    </xdr:sp>
    <xdr:clientData/>
  </xdr:oneCellAnchor>
  <xdr:oneCellAnchor>
    <xdr:from>
      <xdr:col>51</xdr:col>
      <xdr:colOff>174188</xdr:colOff>
      <xdr:row>0</xdr:row>
      <xdr:rowOff>47625</xdr:rowOff>
    </xdr:from>
    <xdr:ext cx="825871" cy="357904"/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0108763" y="47625"/>
          <a:ext cx="825871" cy="3579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0" anchor="t" upright="1">
          <a:spAutoFit/>
        </a:bodyPr>
        <a:lstStyle/>
        <a:p>
          <a:pPr algn="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　月　　日</a:t>
          </a:r>
        </a:p>
        <a:p>
          <a:pPr algn="r" rtl="0">
            <a:lnSpc>
              <a:spcPts val="12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XX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部</a:t>
          </a:r>
        </a:p>
      </xdr:txBody>
    </xdr:sp>
    <xdr:clientData/>
  </xdr:oneCellAnchor>
  <xdr:oneCellAnchor>
    <xdr:from>
      <xdr:col>19</xdr:col>
      <xdr:colOff>97320</xdr:colOff>
      <xdr:row>32</xdr:row>
      <xdr:rowOff>57150</xdr:rowOff>
    </xdr:from>
    <xdr:ext cx="352902" cy="170816"/>
    <xdr:sp macro="" textlink="">
      <xdr:nvSpPr>
        <xdr:cNvPr id="33" name="Text Box 65"/>
        <xdr:cNvSpPr txBox="1">
          <a:spLocks noChangeArrowheads="1"/>
        </xdr:cNvSpPr>
      </xdr:nvSpPr>
      <xdr:spPr bwMode="auto">
        <a:xfrm>
          <a:off x="3764445" y="5514975"/>
          <a:ext cx="352902" cy="170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(t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-CO</a:t>
          </a:r>
          <a:r>
            <a:rPr lang="en-US" altLang="ja-JP" sz="800" b="0" i="0" u="none" strike="noStrike" baseline="-2500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oneCellAnchor>
    <xdr:from>
      <xdr:col>34</xdr:col>
      <xdr:colOff>157369</xdr:colOff>
      <xdr:row>32</xdr:row>
      <xdr:rowOff>47625</xdr:rowOff>
    </xdr:from>
    <xdr:ext cx="352902" cy="170816"/>
    <xdr:sp macro="" textlink="">
      <xdr:nvSpPr>
        <xdr:cNvPr id="34" name="Text Box 66"/>
        <xdr:cNvSpPr txBox="1">
          <a:spLocks noChangeArrowheads="1"/>
        </xdr:cNvSpPr>
      </xdr:nvSpPr>
      <xdr:spPr bwMode="auto">
        <a:xfrm>
          <a:off x="6824869" y="5505450"/>
          <a:ext cx="352902" cy="170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(t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-CO</a:t>
          </a:r>
          <a:r>
            <a:rPr lang="en-US" altLang="ja-JP" sz="800" b="0" i="0" u="none" strike="noStrike" baseline="-2500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twoCellAnchor editAs="oneCell">
    <xdr:from>
      <xdr:col>26</xdr:col>
      <xdr:colOff>142875</xdr:colOff>
      <xdr:row>2</xdr:row>
      <xdr:rowOff>123825</xdr:rowOff>
    </xdr:from>
    <xdr:to>
      <xdr:col>41</xdr:col>
      <xdr:colOff>171450</xdr:colOff>
      <xdr:row>3</xdr:row>
      <xdr:rowOff>95250</xdr:rowOff>
    </xdr:to>
    <xdr:grpSp>
      <xdr:nvGrpSpPr>
        <xdr:cNvPr id="530808" name="Group 68"/>
        <xdr:cNvGrpSpPr>
          <a:grpSpLocks/>
        </xdr:cNvGrpSpPr>
      </xdr:nvGrpSpPr>
      <xdr:grpSpPr bwMode="auto">
        <a:xfrm>
          <a:off x="5210175" y="552450"/>
          <a:ext cx="2895600" cy="123825"/>
          <a:chOff x="555" y="56"/>
          <a:chExt cx="302" cy="13"/>
        </a:xfrm>
      </xdr:grpSpPr>
      <xdr:sp macro="" textlink="">
        <xdr:nvSpPr>
          <xdr:cNvPr id="36" name="Rectangle 24"/>
          <xdr:cNvSpPr>
            <a:spLocks noChangeArrowheads="1"/>
          </xdr:cNvSpPr>
        </xdr:nvSpPr>
        <xdr:spPr bwMode="auto">
          <a:xfrm>
            <a:off x="555" y="56"/>
            <a:ext cx="70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altLang="ja-JP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N-1</a:t>
            </a: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年度単月実績</a:t>
            </a:r>
          </a:p>
        </xdr:txBody>
      </xdr:sp>
      <xdr:sp macro="" textlink="">
        <xdr:nvSpPr>
          <xdr:cNvPr id="37" name="Rectangle 25"/>
          <xdr:cNvSpPr>
            <a:spLocks noChangeArrowheads="1"/>
          </xdr:cNvSpPr>
        </xdr:nvSpPr>
        <xdr:spPr bwMode="auto">
          <a:xfrm>
            <a:off x="680" y="56"/>
            <a:ext cx="60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altLang="ja-JP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N</a:t>
            </a: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年度単月目標</a:t>
            </a:r>
          </a:p>
        </xdr:txBody>
      </xdr:sp>
      <xdr:sp macro="" textlink="">
        <xdr:nvSpPr>
          <xdr:cNvPr id="38" name="Rectangle 26"/>
          <xdr:cNvSpPr>
            <a:spLocks noChangeArrowheads="1"/>
          </xdr:cNvSpPr>
        </xdr:nvSpPr>
        <xdr:spPr bwMode="auto">
          <a:xfrm>
            <a:off x="797" y="56"/>
            <a:ext cx="60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altLang="ja-JP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N</a:t>
            </a: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年度単月実績</a:t>
            </a:r>
          </a:p>
        </xdr:txBody>
      </xdr:sp>
      <xdr:sp macro="" textlink="">
        <xdr:nvSpPr>
          <xdr:cNvPr id="39" name="Rectangle 27"/>
          <xdr:cNvSpPr>
            <a:spLocks noChangeArrowheads="1"/>
          </xdr:cNvSpPr>
        </xdr:nvSpPr>
        <xdr:spPr bwMode="auto">
          <a:xfrm>
            <a:off x="555" y="69"/>
            <a:ext cx="70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altLang="ja-JP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N-1</a:t>
            </a: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年度実績累計</a:t>
            </a:r>
          </a:p>
        </xdr:txBody>
      </xdr:sp>
      <xdr:sp macro="" textlink="">
        <xdr:nvSpPr>
          <xdr:cNvPr id="40" name="Rectangle 28"/>
          <xdr:cNvSpPr>
            <a:spLocks noChangeArrowheads="1"/>
          </xdr:cNvSpPr>
        </xdr:nvSpPr>
        <xdr:spPr bwMode="auto">
          <a:xfrm>
            <a:off x="680" y="68"/>
            <a:ext cx="60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altLang="ja-JP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N</a:t>
            </a: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年度目標累計</a:t>
            </a:r>
          </a:p>
        </xdr:txBody>
      </xdr:sp>
      <xdr:sp macro="" textlink="">
        <xdr:nvSpPr>
          <xdr:cNvPr id="41" name="Rectangle 29"/>
          <xdr:cNvSpPr>
            <a:spLocks noChangeArrowheads="1"/>
          </xdr:cNvSpPr>
        </xdr:nvSpPr>
        <xdr:spPr bwMode="auto">
          <a:xfrm>
            <a:off x="797" y="68"/>
            <a:ext cx="60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altLang="ja-JP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N</a:t>
            </a: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年度実績累計</a:t>
            </a:r>
          </a:p>
        </xdr:txBody>
      </xdr:sp>
      <xdr:sp macro="" textlink="">
        <xdr:nvSpPr>
          <xdr:cNvPr id="530815" name="Rectangle 30"/>
          <xdr:cNvSpPr>
            <a:spLocks noChangeArrowheads="1"/>
          </xdr:cNvSpPr>
        </xdr:nvSpPr>
        <xdr:spPr bwMode="auto">
          <a:xfrm>
            <a:off x="526" y="59"/>
            <a:ext cx="25" cy="8"/>
          </a:xfrm>
          <a:prstGeom prst="rect">
            <a:avLst/>
          </a:prstGeom>
          <a:solidFill>
            <a:srgbClr val="FFFF99"/>
          </a:solidFill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530816" name="Rectangle 47"/>
          <xdr:cNvSpPr>
            <a:spLocks noChangeArrowheads="1"/>
          </xdr:cNvSpPr>
        </xdr:nvSpPr>
        <xdr:spPr bwMode="auto">
          <a:xfrm>
            <a:off x="648" y="58"/>
            <a:ext cx="29" cy="8"/>
          </a:xfrm>
          <a:prstGeom prst="rect">
            <a:avLst/>
          </a:prstGeom>
          <a:solidFill>
            <a:srgbClr val="33CCCC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530817" name="Rectangle 48"/>
          <xdr:cNvSpPr>
            <a:spLocks noChangeArrowheads="1"/>
          </xdr:cNvSpPr>
        </xdr:nvSpPr>
        <xdr:spPr bwMode="auto">
          <a:xfrm>
            <a:off x="766" y="58"/>
            <a:ext cx="28" cy="8"/>
          </a:xfrm>
          <a:prstGeom prst="rect">
            <a:avLst/>
          </a:prstGeom>
          <a:solidFill>
            <a:srgbClr val="0000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grpSp>
        <xdr:nvGrpSpPr>
          <xdr:cNvPr id="530818" name="Group 55"/>
          <xdr:cNvGrpSpPr>
            <a:grpSpLocks/>
          </xdr:cNvGrpSpPr>
        </xdr:nvGrpSpPr>
        <xdr:grpSpPr bwMode="auto">
          <a:xfrm>
            <a:off x="524" y="74"/>
            <a:ext cx="28" cy="1"/>
            <a:chOff x="531" y="74"/>
            <a:chExt cx="27" cy="1"/>
          </a:xfrm>
        </xdr:grpSpPr>
        <xdr:sp macro="" textlink="">
          <xdr:nvSpPr>
            <xdr:cNvPr id="530825" name="Freeform 49"/>
            <xdr:cNvSpPr>
              <a:spLocks/>
            </xdr:cNvSpPr>
          </xdr:nvSpPr>
          <xdr:spPr bwMode="auto">
            <a:xfrm>
              <a:off x="531" y="74"/>
              <a:ext cx="3" cy="1"/>
            </a:xfrm>
            <a:custGeom>
              <a:avLst/>
              <a:gdLst>
                <a:gd name="T0" fmla="*/ 0 w 3"/>
                <a:gd name="T1" fmla="*/ 0 h 1"/>
                <a:gd name="T2" fmla="*/ 0 w 3"/>
                <a:gd name="T3" fmla="*/ 0 h 1"/>
                <a:gd name="T4" fmla="*/ 0 w 3"/>
                <a:gd name="T5" fmla="*/ 1 h 1"/>
                <a:gd name="T6" fmla="*/ 3 w 3"/>
                <a:gd name="T7" fmla="*/ 1 h 1"/>
                <a:gd name="T8" fmla="*/ 3 w 3"/>
                <a:gd name="T9" fmla="*/ 0 h 1"/>
                <a:gd name="T10" fmla="*/ 3 w 3"/>
                <a:gd name="T11" fmla="*/ 0 h 1"/>
                <a:gd name="T12" fmla="*/ 0 w 3"/>
                <a:gd name="T13" fmla="*/ 0 h 1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0" t="0" r="r" b="b"/>
              <a:pathLst>
                <a:path w="3" h="1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3" y="1"/>
                  </a:lnTo>
                  <a:lnTo>
                    <a:pt x="3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80808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530826" name="Freeform 50"/>
            <xdr:cNvSpPr>
              <a:spLocks/>
            </xdr:cNvSpPr>
          </xdr:nvSpPr>
          <xdr:spPr bwMode="auto">
            <a:xfrm>
              <a:off x="535" y="74"/>
              <a:ext cx="4" cy="1"/>
            </a:xfrm>
            <a:custGeom>
              <a:avLst/>
              <a:gdLst>
                <a:gd name="T0" fmla="*/ 1 w 4"/>
                <a:gd name="T1" fmla="*/ 0 h 1"/>
                <a:gd name="T2" fmla="*/ 0 w 4"/>
                <a:gd name="T3" fmla="*/ 0 h 1"/>
                <a:gd name="T4" fmla="*/ 1 w 4"/>
                <a:gd name="T5" fmla="*/ 1 h 1"/>
                <a:gd name="T6" fmla="*/ 4 w 4"/>
                <a:gd name="T7" fmla="*/ 1 h 1"/>
                <a:gd name="T8" fmla="*/ 4 w 4"/>
                <a:gd name="T9" fmla="*/ 0 h 1"/>
                <a:gd name="T10" fmla="*/ 4 w 4"/>
                <a:gd name="T11" fmla="*/ 0 h 1"/>
                <a:gd name="T12" fmla="*/ 1 w 4"/>
                <a:gd name="T13" fmla="*/ 0 h 1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0" t="0" r="r" b="b"/>
              <a:pathLst>
                <a:path w="4" h="1">
                  <a:moveTo>
                    <a:pt x="1" y="0"/>
                  </a:moveTo>
                  <a:lnTo>
                    <a:pt x="0" y="0"/>
                  </a:lnTo>
                  <a:lnTo>
                    <a:pt x="1" y="1"/>
                  </a:lnTo>
                  <a:lnTo>
                    <a:pt x="4" y="1"/>
                  </a:lnTo>
                  <a:lnTo>
                    <a:pt x="4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80808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530827" name="Freeform 51"/>
            <xdr:cNvSpPr>
              <a:spLocks/>
            </xdr:cNvSpPr>
          </xdr:nvSpPr>
          <xdr:spPr bwMode="auto">
            <a:xfrm>
              <a:off x="540" y="74"/>
              <a:ext cx="4" cy="1"/>
            </a:xfrm>
            <a:custGeom>
              <a:avLst/>
              <a:gdLst>
                <a:gd name="T0" fmla="*/ 1 w 4"/>
                <a:gd name="T1" fmla="*/ 0 h 1"/>
                <a:gd name="T2" fmla="*/ 0 w 4"/>
                <a:gd name="T3" fmla="*/ 0 h 1"/>
                <a:gd name="T4" fmla="*/ 1 w 4"/>
                <a:gd name="T5" fmla="*/ 1 h 1"/>
                <a:gd name="T6" fmla="*/ 4 w 4"/>
                <a:gd name="T7" fmla="*/ 1 h 1"/>
                <a:gd name="T8" fmla="*/ 4 w 4"/>
                <a:gd name="T9" fmla="*/ 0 h 1"/>
                <a:gd name="T10" fmla="*/ 4 w 4"/>
                <a:gd name="T11" fmla="*/ 0 h 1"/>
                <a:gd name="T12" fmla="*/ 1 w 4"/>
                <a:gd name="T13" fmla="*/ 0 h 1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0" t="0" r="r" b="b"/>
              <a:pathLst>
                <a:path w="4" h="1">
                  <a:moveTo>
                    <a:pt x="1" y="0"/>
                  </a:moveTo>
                  <a:lnTo>
                    <a:pt x="0" y="0"/>
                  </a:lnTo>
                  <a:lnTo>
                    <a:pt x="1" y="1"/>
                  </a:lnTo>
                  <a:lnTo>
                    <a:pt x="4" y="1"/>
                  </a:lnTo>
                  <a:lnTo>
                    <a:pt x="4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80808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530828" name="Freeform 52"/>
            <xdr:cNvSpPr>
              <a:spLocks/>
            </xdr:cNvSpPr>
          </xdr:nvSpPr>
          <xdr:spPr bwMode="auto">
            <a:xfrm>
              <a:off x="545" y="74"/>
              <a:ext cx="4" cy="1"/>
            </a:xfrm>
            <a:custGeom>
              <a:avLst/>
              <a:gdLst>
                <a:gd name="T0" fmla="*/ 1 w 4"/>
                <a:gd name="T1" fmla="*/ 0 h 1"/>
                <a:gd name="T2" fmla="*/ 0 w 4"/>
                <a:gd name="T3" fmla="*/ 0 h 1"/>
                <a:gd name="T4" fmla="*/ 1 w 4"/>
                <a:gd name="T5" fmla="*/ 1 h 1"/>
                <a:gd name="T6" fmla="*/ 4 w 4"/>
                <a:gd name="T7" fmla="*/ 1 h 1"/>
                <a:gd name="T8" fmla="*/ 4 w 4"/>
                <a:gd name="T9" fmla="*/ 0 h 1"/>
                <a:gd name="T10" fmla="*/ 4 w 4"/>
                <a:gd name="T11" fmla="*/ 0 h 1"/>
                <a:gd name="T12" fmla="*/ 1 w 4"/>
                <a:gd name="T13" fmla="*/ 0 h 1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0" t="0" r="r" b="b"/>
              <a:pathLst>
                <a:path w="4" h="1">
                  <a:moveTo>
                    <a:pt x="1" y="0"/>
                  </a:moveTo>
                  <a:lnTo>
                    <a:pt x="0" y="0"/>
                  </a:lnTo>
                  <a:lnTo>
                    <a:pt x="1" y="1"/>
                  </a:lnTo>
                  <a:lnTo>
                    <a:pt x="4" y="1"/>
                  </a:lnTo>
                  <a:lnTo>
                    <a:pt x="4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80808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530829" name="Freeform 53"/>
            <xdr:cNvSpPr>
              <a:spLocks/>
            </xdr:cNvSpPr>
          </xdr:nvSpPr>
          <xdr:spPr bwMode="auto">
            <a:xfrm>
              <a:off x="550" y="74"/>
              <a:ext cx="3" cy="1"/>
            </a:xfrm>
            <a:custGeom>
              <a:avLst/>
              <a:gdLst>
                <a:gd name="T0" fmla="*/ 1 w 3"/>
                <a:gd name="T1" fmla="*/ 0 h 1"/>
                <a:gd name="T2" fmla="*/ 0 w 3"/>
                <a:gd name="T3" fmla="*/ 0 h 1"/>
                <a:gd name="T4" fmla="*/ 1 w 3"/>
                <a:gd name="T5" fmla="*/ 1 h 1"/>
                <a:gd name="T6" fmla="*/ 3 w 3"/>
                <a:gd name="T7" fmla="*/ 1 h 1"/>
                <a:gd name="T8" fmla="*/ 3 w 3"/>
                <a:gd name="T9" fmla="*/ 0 h 1"/>
                <a:gd name="T10" fmla="*/ 3 w 3"/>
                <a:gd name="T11" fmla="*/ 0 h 1"/>
                <a:gd name="T12" fmla="*/ 1 w 3"/>
                <a:gd name="T13" fmla="*/ 0 h 1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0" t="0" r="r" b="b"/>
              <a:pathLst>
                <a:path w="3" h="1">
                  <a:moveTo>
                    <a:pt x="1" y="0"/>
                  </a:moveTo>
                  <a:lnTo>
                    <a:pt x="0" y="0"/>
                  </a:lnTo>
                  <a:lnTo>
                    <a:pt x="1" y="1"/>
                  </a:lnTo>
                  <a:lnTo>
                    <a:pt x="3" y="1"/>
                  </a:lnTo>
                  <a:lnTo>
                    <a:pt x="3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80808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530830" name="Freeform 54"/>
            <xdr:cNvSpPr>
              <a:spLocks/>
            </xdr:cNvSpPr>
          </xdr:nvSpPr>
          <xdr:spPr bwMode="auto">
            <a:xfrm>
              <a:off x="555" y="74"/>
              <a:ext cx="3" cy="1"/>
            </a:xfrm>
            <a:custGeom>
              <a:avLst/>
              <a:gdLst>
                <a:gd name="T0" fmla="*/ 1 w 3"/>
                <a:gd name="T1" fmla="*/ 0 h 1"/>
                <a:gd name="T2" fmla="*/ 0 w 3"/>
                <a:gd name="T3" fmla="*/ 0 h 1"/>
                <a:gd name="T4" fmla="*/ 1 w 3"/>
                <a:gd name="T5" fmla="*/ 1 h 1"/>
                <a:gd name="T6" fmla="*/ 3 w 3"/>
                <a:gd name="T7" fmla="*/ 1 h 1"/>
                <a:gd name="T8" fmla="*/ 3 w 3"/>
                <a:gd name="T9" fmla="*/ 0 h 1"/>
                <a:gd name="T10" fmla="*/ 3 w 3"/>
                <a:gd name="T11" fmla="*/ 0 h 1"/>
                <a:gd name="T12" fmla="*/ 1 w 3"/>
                <a:gd name="T13" fmla="*/ 0 h 1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0" t="0" r="r" b="b"/>
              <a:pathLst>
                <a:path w="3" h="1">
                  <a:moveTo>
                    <a:pt x="1" y="0"/>
                  </a:moveTo>
                  <a:lnTo>
                    <a:pt x="0" y="0"/>
                  </a:lnTo>
                  <a:lnTo>
                    <a:pt x="1" y="1"/>
                  </a:lnTo>
                  <a:lnTo>
                    <a:pt x="3" y="1"/>
                  </a:lnTo>
                  <a:lnTo>
                    <a:pt x="3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80808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530819" name="Freeform 56"/>
          <xdr:cNvSpPr>
            <a:spLocks/>
          </xdr:cNvSpPr>
        </xdr:nvSpPr>
        <xdr:spPr bwMode="auto">
          <a:xfrm>
            <a:off x="535" y="70"/>
            <a:ext cx="9" cy="9"/>
          </a:xfrm>
          <a:custGeom>
            <a:avLst/>
            <a:gdLst>
              <a:gd name="T0" fmla="*/ 4 w 9"/>
              <a:gd name="T1" fmla="*/ 0 h 9"/>
              <a:gd name="T2" fmla="*/ 0 w 9"/>
              <a:gd name="T3" fmla="*/ 4 h 9"/>
              <a:gd name="T4" fmla="*/ 4 w 9"/>
              <a:gd name="T5" fmla="*/ 9 h 9"/>
              <a:gd name="T6" fmla="*/ 9 w 9"/>
              <a:gd name="T7" fmla="*/ 4 h 9"/>
              <a:gd name="T8" fmla="*/ 4 w 9"/>
              <a:gd name="T9" fmla="*/ 0 h 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9" h="9">
                <a:moveTo>
                  <a:pt x="4" y="0"/>
                </a:moveTo>
                <a:lnTo>
                  <a:pt x="0" y="4"/>
                </a:lnTo>
                <a:lnTo>
                  <a:pt x="4" y="9"/>
                </a:lnTo>
                <a:lnTo>
                  <a:pt x="9" y="4"/>
                </a:lnTo>
                <a:lnTo>
                  <a:pt x="4" y="0"/>
                </a:lnTo>
                <a:close/>
              </a:path>
            </a:pathLst>
          </a:custGeom>
          <a:solidFill>
            <a:srgbClr val="FFFFFF"/>
          </a:solidFill>
          <a:ln w="9525" cap="rnd">
            <a:solidFill>
              <a:srgbClr val="80808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30820" name="Line 57"/>
          <xdr:cNvSpPr>
            <a:spLocks noChangeShapeType="1"/>
          </xdr:cNvSpPr>
        </xdr:nvSpPr>
        <xdr:spPr bwMode="auto">
          <a:xfrm>
            <a:off x="648" y="73"/>
            <a:ext cx="30" cy="1"/>
          </a:xfrm>
          <a:prstGeom prst="line">
            <a:avLst/>
          </a:prstGeom>
          <a:noFill/>
          <a:ln w="9525" cap="rnd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0821" name="Freeform 58"/>
          <xdr:cNvSpPr>
            <a:spLocks/>
          </xdr:cNvSpPr>
        </xdr:nvSpPr>
        <xdr:spPr bwMode="auto">
          <a:xfrm>
            <a:off x="659" y="70"/>
            <a:ext cx="10" cy="9"/>
          </a:xfrm>
          <a:custGeom>
            <a:avLst/>
            <a:gdLst>
              <a:gd name="T0" fmla="*/ 5 w 10"/>
              <a:gd name="T1" fmla="*/ 0 h 9"/>
              <a:gd name="T2" fmla="*/ 0 w 10"/>
              <a:gd name="T3" fmla="*/ 4 h 9"/>
              <a:gd name="T4" fmla="*/ 5 w 10"/>
              <a:gd name="T5" fmla="*/ 9 h 9"/>
              <a:gd name="T6" fmla="*/ 10 w 10"/>
              <a:gd name="T7" fmla="*/ 4 h 9"/>
              <a:gd name="T8" fmla="*/ 5 w 10"/>
              <a:gd name="T9" fmla="*/ 0 h 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0" h="9">
                <a:moveTo>
                  <a:pt x="5" y="0"/>
                </a:moveTo>
                <a:lnTo>
                  <a:pt x="0" y="4"/>
                </a:lnTo>
                <a:lnTo>
                  <a:pt x="5" y="9"/>
                </a:lnTo>
                <a:lnTo>
                  <a:pt x="10" y="4"/>
                </a:lnTo>
                <a:lnTo>
                  <a:pt x="5" y="0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30822" name="Line 59"/>
          <xdr:cNvSpPr>
            <a:spLocks noChangeShapeType="1"/>
          </xdr:cNvSpPr>
        </xdr:nvSpPr>
        <xdr:spPr bwMode="auto">
          <a:xfrm flipV="1">
            <a:off x="765" y="74"/>
            <a:ext cx="30" cy="0"/>
          </a:xfrm>
          <a:prstGeom prst="line">
            <a:avLst/>
          </a:prstGeom>
          <a:noFill/>
          <a:ln w="9525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0823" name="Rectangle 60"/>
          <xdr:cNvSpPr>
            <a:spLocks noChangeArrowheads="1"/>
          </xdr:cNvSpPr>
        </xdr:nvSpPr>
        <xdr:spPr bwMode="auto">
          <a:xfrm>
            <a:off x="777" y="71"/>
            <a:ext cx="7" cy="6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30824" name="Rectangle 61"/>
          <xdr:cNvSpPr>
            <a:spLocks noChangeArrowheads="1"/>
          </xdr:cNvSpPr>
        </xdr:nvSpPr>
        <xdr:spPr bwMode="auto">
          <a:xfrm>
            <a:off x="515" y="54"/>
            <a:ext cx="363" cy="27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32</xdr:row>
      <xdr:rowOff>19050</xdr:rowOff>
    </xdr:from>
    <xdr:to>
      <xdr:col>17</xdr:col>
      <xdr:colOff>152400</xdr:colOff>
      <xdr:row>43</xdr:row>
      <xdr:rowOff>133350</xdr:rowOff>
    </xdr:to>
    <xdr:graphicFrame macro="">
      <xdr:nvGraphicFramePr>
        <xdr:cNvPr id="59937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</xdr:row>
      <xdr:rowOff>161925</xdr:rowOff>
    </xdr:from>
    <xdr:to>
      <xdr:col>17</xdr:col>
      <xdr:colOff>180975</xdr:colOff>
      <xdr:row>23</xdr:row>
      <xdr:rowOff>161925</xdr:rowOff>
    </xdr:to>
    <xdr:graphicFrame macro="">
      <xdr:nvGraphicFramePr>
        <xdr:cNvPr id="59937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47625</xdr:colOff>
      <xdr:row>11</xdr:row>
      <xdr:rowOff>161925</xdr:rowOff>
    </xdr:from>
    <xdr:to>
      <xdr:col>36</xdr:col>
      <xdr:colOff>171450</xdr:colOff>
      <xdr:row>23</xdr:row>
      <xdr:rowOff>161925</xdr:rowOff>
    </xdr:to>
    <xdr:graphicFrame macro="">
      <xdr:nvGraphicFramePr>
        <xdr:cNvPr id="59937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38</xdr:col>
      <xdr:colOff>9525</xdr:colOff>
      <xdr:row>11</xdr:row>
      <xdr:rowOff>161925</xdr:rowOff>
    </xdr:from>
    <xdr:to>
      <xdr:col>56</xdr:col>
      <xdr:colOff>9525</xdr:colOff>
      <xdr:row>23</xdr:row>
      <xdr:rowOff>171450</xdr:rowOff>
    </xdr:to>
    <xdr:graphicFrame macro="">
      <xdr:nvGraphicFramePr>
        <xdr:cNvPr id="59937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28575</xdr:colOff>
      <xdr:row>32</xdr:row>
      <xdr:rowOff>38100</xdr:rowOff>
    </xdr:from>
    <xdr:to>
      <xdr:col>36</xdr:col>
      <xdr:colOff>142875</xdr:colOff>
      <xdr:row>43</xdr:row>
      <xdr:rowOff>161925</xdr:rowOff>
    </xdr:to>
    <xdr:graphicFrame macro="">
      <xdr:nvGraphicFramePr>
        <xdr:cNvPr id="59937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38</xdr:col>
      <xdr:colOff>38100</xdr:colOff>
      <xdr:row>32</xdr:row>
      <xdr:rowOff>28575</xdr:rowOff>
    </xdr:from>
    <xdr:to>
      <xdr:col>55</xdr:col>
      <xdr:colOff>142875</xdr:colOff>
      <xdr:row>43</xdr:row>
      <xdr:rowOff>161925</xdr:rowOff>
    </xdr:to>
    <xdr:graphicFrame macro="">
      <xdr:nvGraphicFramePr>
        <xdr:cNvPr id="59937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oneCellAnchor>
    <xdr:from>
      <xdr:col>44</xdr:col>
      <xdr:colOff>147627</xdr:colOff>
      <xdr:row>2</xdr:row>
      <xdr:rowOff>107264</xdr:rowOff>
    </xdr:from>
    <xdr:ext cx="1990164" cy="312594"/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8682027" y="535889"/>
          <a:ext cx="1866921" cy="24628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none" lIns="27432" tIns="18288" rIns="27432" bIns="18288" anchor="ctr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判定凡例</a:t>
          </a:r>
        </a:p>
        <a:p>
          <a:pPr algn="ctr" rtl="0">
            <a:lnSpc>
              <a:spcPts val="8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○：～100%　　△：101～105%　　×：106%～</a:t>
          </a:r>
        </a:p>
      </xdr:txBody>
    </xdr:sp>
    <xdr:clientData/>
  </xdr:oneCellAnchor>
  <xdr:oneCellAnchor>
    <xdr:from>
      <xdr:col>51</xdr:col>
      <xdr:colOff>174188</xdr:colOff>
      <xdr:row>0</xdr:row>
      <xdr:rowOff>47625</xdr:rowOff>
    </xdr:from>
    <xdr:ext cx="825871" cy="357904"/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0108763" y="47625"/>
          <a:ext cx="825871" cy="3579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0" anchor="t" upright="1">
          <a:spAutoFit/>
        </a:bodyPr>
        <a:lstStyle/>
        <a:p>
          <a:pPr algn="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　月　　日</a:t>
          </a:r>
        </a:p>
        <a:p>
          <a:pPr algn="r" rtl="0">
            <a:lnSpc>
              <a:spcPts val="12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XX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部</a:t>
          </a:r>
        </a:p>
      </xdr:txBody>
    </xdr:sp>
    <xdr:clientData/>
  </xdr:oneCellAnchor>
  <xdr:oneCellAnchor>
    <xdr:from>
      <xdr:col>19</xdr:col>
      <xdr:colOff>97320</xdr:colOff>
      <xdr:row>32</xdr:row>
      <xdr:rowOff>57150</xdr:rowOff>
    </xdr:from>
    <xdr:ext cx="352902" cy="170816"/>
    <xdr:sp macro="" textlink="">
      <xdr:nvSpPr>
        <xdr:cNvPr id="33" name="Text Box 65"/>
        <xdr:cNvSpPr txBox="1">
          <a:spLocks noChangeArrowheads="1"/>
        </xdr:cNvSpPr>
      </xdr:nvSpPr>
      <xdr:spPr bwMode="auto">
        <a:xfrm>
          <a:off x="3764445" y="5514975"/>
          <a:ext cx="352902" cy="170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(t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-CO</a:t>
          </a:r>
          <a:r>
            <a:rPr lang="en-US" altLang="ja-JP" sz="800" b="0" i="0" u="none" strike="noStrike" baseline="-2500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oneCellAnchor>
    <xdr:from>
      <xdr:col>34</xdr:col>
      <xdr:colOff>157369</xdr:colOff>
      <xdr:row>32</xdr:row>
      <xdr:rowOff>47625</xdr:rowOff>
    </xdr:from>
    <xdr:ext cx="352902" cy="170816"/>
    <xdr:sp macro="" textlink="">
      <xdr:nvSpPr>
        <xdr:cNvPr id="34" name="Text Box 66"/>
        <xdr:cNvSpPr txBox="1">
          <a:spLocks noChangeArrowheads="1"/>
        </xdr:cNvSpPr>
      </xdr:nvSpPr>
      <xdr:spPr bwMode="auto">
        <a:xfrm>
          <a:off x="6824869" y="5505450"/>
          <a:ext cx="352902" cy="170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(t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-CO</a:t>
          </a:r>
          <a:r>
            <a:rPr lang="en-US" altLang="ja-JP" sz="800" b="0" i="0" u="none" strike="noStrike" baseline="-2500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twoCellAnchor editAs="oneCell">
    <xdr:from>
      <xdr:col>26</xdr:col>
      <xdr:colOff>95250</xdr:colOff>
      <xdr:row>2</xdr:row>
      <xdr:rowOff>123825</xdr:rowOff>
    </xdr:from>
    <xdr:to>
      <xdr:col>41</xdr:col>
      <xdr:colOff>123825</xdr:colOff>
      <xdr:row>3</xdr:row>
      <xdr:rowOff>95250</xdr:rowOff>
    </xdr:to>
    <xdr:grpSp>
      <xdr:nvGrpSpPr>
        <xdr:cNvPr id="599382" name="Group 68"/>
        <xdr:cNvGrpSpPr>
          <a:grpSpLocks/>
        </xdr:cNvGrpSpPr>
      </xdr:nvGrpSpPr>
      <xdr:grpSpPr bwMode="auto">
        <a:xfrm>
          <a:off x="5162550" y="552450"/>
          <a:ext cx="2895600" cy="123825"/>
          <a:chOff x="555" y="56"/>
          <a:chExt cx="302" cy="13"/>
        </a:xfrm>
      </xdr:grpSpPr>
      <xdr:sp macro="" textlink="">
        <xdr:nvSpPr>
          <xdr:cNvPr id="36" name="Rectangle 24"/>
          <xdr:cNvSpPr>
            <a:spLocks noChangeArrowheads="1"/>
          </xdr:cNvSpPr>
        </xdr:nvSpPr>
        <xdr:spPr bwMode="auto">
          <a:xfrm>
            <a:off x="555" y="56"/>
            <a:ext cx="70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altLang="ja-JP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N-1</a:t>
            </a: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年度単月実績</a:t>
            </a:r>
          </a:p>
        </xdr:txBody>
      </xdr:sp>
      <xdr:sp macro="" textlink="">
        <xdr:nvSpPr>
          <xdr:cNvPr id="37" name="Rectangle 25"/>
          <xdr:cNvSpPr>
            <a:spLocks noChangeArrowheads="1"/>
          </xdr:cNvSpPr>
        </xdr:nvSpPr>
        <xdr:spPr bwMode="auto">
          <a:xfrm>
            <a:off x="680" y="56"/>
            <a:ext cx="60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altLang="ja-JP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N</a:t>
            </a: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年度単月目標</a:t>
            </a:r>
          </a:p>
        </xdr:txBody>
      </xdr:sp>
      <xdr:sp macro="" textlink="">
        <xdr:nvSpPr>
          <xdr:cNvPr id="38" name="Rectangle 26"/>
          <xdr:cNvSpPr>
            <a:spLocks noChangeArrowheads="1"/>
          </xdr:cNvSpPr>
        </xdr:nvSpPr>
        <xdr:spPr bwMode="auto">
          <a:xfrm>
            <a:off x="797" y="56"/>
            <a:ext cx="60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altLang="ja-JP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N</a:t>
            </a: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年度単月実績</a:t>
            </a:r>
          </a:p>
        </xdr:txBody>
      </xdr:sp>
      <xdr:sp macro="" textlink="">
        <xdr:nvSpPr>
          <xdr:cNvPr id="39" name="Rectangle 27"/>
          <xdr:cNvSpPr>
            <a:spLocks noChangeArrowheads="1"/>
          </xdr:cNvSpPr>
        </xdr:nvSpPr>
        <xdr:spPr bwMode="auto">
          <a:xfrm>
            <a:off x="555" y="69"/>
            <a:ext cx="70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altLang="ja-JP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N-1</a:t>
            </a: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年度実績累計</a:t>
            </a:r>
          </a:p>
        </xdr:txBody>
      </xdr:sp>
      <xdr:sp macro="" textlink="">
        <xdr:nvSpPr>
          <xdr:cNvPr id="40" name="Rectangle 28"/>
          <xdr:cNvSpPr>
            <a:spLocks noChangeArrowheads="1"/>
          </xdr:cNvSpPr>
        </xdr:nvSpPr>
        <xdr:spPr bwMode="auto">
          <a:xfrm>
            <a:off x="680" y="68"/>
            <a:ext cx="60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altLang="ja-JP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N</a:t>
            </a: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年度目標累計</a:t>
            </a:r>
          </a:p>
        </xdr:txBody>
      </xdr:sp>
      <xdr:sp macro="" textlink="">
        <xdr:nvSpPr>
          <xdr:cNvPr id="41" name="Rectangle 29"/>
          <xdr:cNvSpPr>
            <a:spLocks noChangeArrowheads="1"/>
          </xdr:cNvSpPr>
        </xdr:nvSpPr>
        <xdr:spPr bwMode="auto">
          <a:xfrm>
            <a:off x="797" y="68"/>
            <a:ext cx="60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altLang="ja-JP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N</a:t>
            </a: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年度実績累計</a:t>
            </a:r>
          </a:p>
        </xdr:txBody>
      </xdr:sp>
      <xdr:sp macro="" textlink="">
        <xdr:nvSpPr>
          <xdr:cNvPr id="599389" name="Rectangle 30"/>
          <xdr:cNvSpPr>
            <a:spLocks noChangeArrowheads="1"/>
          </xdr:cNvSpPr>
        </xdr:nvSpPr>
        <xdr:spPr bwMode="auto">
          <a:xfrm>
            <a:off x="526" y="59"/>
            <a:ext cx="25" cy="8"/>
          </a:xfrm>
          <a:prstGeom prst="rect">
            <a:avLst/>
          </a:prstGeom>
          <a:solidFill>
            <a:srgbClr val="FFFF99"/>
          </a:solidFill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599390" name="Rectangle 47"/>
          <xdr:cNvSpPr>
            <a:spLocks noChangeArrowheads="1"/>
          </xdr:cNvSpPr>
        </xdr:nvSpPr>
        <xdr:spPr bwMode="auto">
          <a:xfrm>
            <a:off x="648" y="58"/>
            <a:ext cx="29" cy="8"/>
          </a:xfrm>
          <a:prstGeom prst="rect">
            <a:avLst/>
          </a:prstGeom>
          <a:solidFill>
            <a:srgbClr val="33CCCC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599391" name="Rectangle 48"/>
          <xdr:cNvSpPr>
            <a:spLocks noChangeArrowheads="1"/>
          </xdr:cNvSpPr>
        </xdr:nvSpPr>
        <xdr:spPr bwMode="auto">
          <a:xfrm>
            <a:off x="766" y="58"/>
            <a:ext cx="28" cy="8"/>
          </a:xfrm>
          <a:prstGeom prst="rect">
            <a:avLst/>
          </a:prstGeom>
          <a:solidFill>
            <a:srgbClr val="0000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grpSp>
        <xdr:nvGrpSpPr>
          <xdr:cNvPr id="599392" name="Group 55"/>
          <xdr:cNvGrpSpPr>
            <a:grpSpLocks/>
          </xdr:cNvGrpSpPr>
        </xdr:nvGrpSpPr>
        <xdr:grpSpPr bwMode="auto">
          <a:xfrm>
            <a:off x="524" y="74"/>
            <a:ext cx="28" cy="1"/>
            <a:chOff x="531" y="74"/>
            <a:chExt cx="27" cy="1"/>
          </a:xfrm>
        </xdr:grpSpPr>
        <xdr:sp macro="" textlink="">
          <xdr:nvSpPr>
            <xdr:cNvPr id="599399" name="Freeform 49"/>
            <xdr:cNvSpPr>
              <a:spLocks/>
            </xdr:cNvSpPr>
          </xdr:nvSpPr>
          <xdr:spPr bwMode="auto">
            <a:xfrm>
              <a:off x="531" y="74"/>
              <a:ext cx="3" cy="1"/>
            </a:xfrm>
            <a:custGeom>
              <a:avLst/>
              <a:gdLst>
                <a:gd name="T0" fmla="*/ 0 w 3"/>
                <a:gd name="T1" fmla="*/ 0 h 1"/>
                <a:gd name="T2" fmla="*/ 0 w 3"/>
                <a:gd name="T3" fmla="*/ 0 h 1"/>
                <a:gd name="T4" fmla="*/ 0 w 3"/>
                <a:gd name="T5" fmla="*/ 1 h 1"/>
                <a:gd name="T6" fmla="*/ 3 w 3"/>
                <a:gd name="T7" fmla="*/ 1 h 1"/>
                <a:gd name="T8" fmla="*/ 3 w 3"/>
                <a:gd name="T9" fmla="*/ 0 h 1"/>
                <a:gd name="T10" fmla="*/ 3 w 3"/>
                <a:gd name="T11" fmla="*/ 0 h 1"/>
                <a:gd name="T12" fmla="*/ 0 w 3"/>
                <a:gd name="T13" fmla="*/ 0 h 1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0" t="0" r="r" b="b"/>
              <a:pathLst>
                <a:path w="3" h="1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3" y="1"/>
                  </a:lnTo>
                  <a:lnTo>
                    <a:pt x="3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80808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599400" name="Freeform 50"/>
            <xdr:cNvSpPr>
              <a:spLocks/>
            </xdr:cNvSpPr>
          </xdr:nvSpPr>
          <xdr:spPr bwMode="auto">
            <a:xfrm>
              <a:off x="535" y="74"/>
              <a:ext cx="4" cy="1"/>
            </a:xfrm>
            <a:custGeom>
              <a:avLst/>
              <a:gdLst>
                <a:gd name="T0" fmla="*/ 1 w 4"/>
                <a:gd name="T1" fmla="*/ 0 h 1"/>
                <a:gd name="T2" fmla="*/ 0 w 4"/>
                <a:gd name="T3" fmla="*/ 0 h 1"/>
                <a:gd name="T4" fmla="*/ 1 w 4"/>
                <a:gd name="T5" fmla="*/ 1 h 1"/>
                <a:gd name="T6" fmla="*/ 4 w 4"/>
                <a:gd name="T7" fmla="*/ 1 h 1"/>
                <a:gd name="T8" fmla="*/ 4 w 4"/>
                <a:gd name="T9" fmla="*/ 0 h 1"/>
                <a:gd name="T10" fmla="*/ 4 w 4"/>
                <a:gd name="T11" fmla="*/ 0 h 1"/>
                <a:gd name="T12" fmla="*/ 1 w 4"/>
                <a:gd name="T13" fmla="*/ 0 h 1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0" t="0" r="r" b="b"/>
              <a:pathLst>
                <a:path w="4" h="1">
                  <a:moveTo>
                    <a:pt x="1" y="0"/>
                  </a:moveTo>
                  <a:lnTo>
                    <a:pt x="0" y="0"/>
                  </a:lnTo>
                  <a:lnTo>
                    <a:pt x="1" y="1"/>
                  </a:lnTo>
                  <a:lnTo>
                    <a:pt x="4" y="1"/>
                  </a:lnTo>
                  <a:lnTo>
                    <a:pt x="4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80808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599401" name="Freeform 51"/>
            <xdr:cNvSpPr>
              <a:spLocks/>
            </xdr:cNvSpPr>
          </xdr:nvSpPr>
          <xdr:spPr bwMode="auto">
            <a:xfrm>
              <a:off x="540" y="74"/>
              <a:ext cx="4" cy="1"/>
            </a:xfrm>
            <a:custGeom>
              <a:avLst/>
              <a:gdLst>
                <a:gd name="T0" fmla="*/ 1 w 4"/>
                <a:gd name="T1" fmla="*/ 0 h 1"/>
                <a:gd name="T2" fmla="*/ 0 w 4"/>
                <a:gd name="T3" fmla="*/ 0 h 1"/>
                <a:gd name="T4" fmla="*/ 1 w 4"/>
                <a:gd name="T5" fmla="*/ 1 h 1"/>
                <a:gd name="T6" fmla="*/ 4 w 4"/>
                <a:gd name="T7" fmla="*/ 1 h 1"/>
                <a:gd name="T8" fmla="*/ 4 w 4"/>
                <a:gd name="T9" fmla="*/ 0 h 1"/>
                <a:gd name="T10" fmla="*/ 4 w 4"/>
                <a:gd name="T11" fmla="*/ 0 h 1"/>
                <a:gd name="T12" fmla="*/ 1 w 4"/>
                <a:gd name="T13" fmla="*/ 0 h 1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0" t="0" r="r" b="b"/>
              <a:pathLst>
                <a:path w="4" h="1">
                  <a:moveTo>
                    <a:pt x="1" y="0"/>
                  </a:moveTo>
                  <a:lnTo>
                    <a:pt x="0" y="0"/>
                  </a:lnTo>
                  <a:lnTo>
                    <a:pt x="1" y="1"/>
                  </a:lnTo>
                  <a:lnTo>
                    <a:pt x="4" y="1"/>
                  </a:lnTo>
                  <a:lnTo>
                    <a:pt x="4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80808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599402" name="Freeform 52"/>
            <xdr:cNvSpPr>
              <a:spLocks/>
            </xdr:cNvSpPr>
          </xdr:nvSpPr>
          <xdr:spPr bwMode="auto">
            <a:xfrm>
              <a:off x="545" y="74"/>
              <a:ext cx="4" cy="1"/>
            </a:xfrm>
            <a:custGeom>
              <a:avLst/>
              <a:gdLst>
                <a:gd name="T0" fmla="*/ 1 w 4"/>
                <a:gd name="T1" fmla="*/ 0 h 1"/>
                <a:gd name="T2" fmla="*/ 0 w 4"/>
                <a:gd name="T3" fmla="*/ 0 h 1"/>
                <a:gd name="T4" fmla="*/ 1 w 4"/>
                <a:gd name="T5" fmla="*/ 1 h 1"/>
                <a:gd name="T6" fmla="*/ 4 w 4"/>
                <a:gd name="T7" fmla="*/ 1 h 1"/>
                <a:gd name="T8" fmla="*/ 4 w 4"/>
                <a:gd name="T9" fmla="*/ 0 h 1"/>
                <a:gd name="T10" fmla="*/ 4 w 4"/>
                <a:gd name="T11" fmla="*/ 0 h 1"/>
                <a:gd name="T12" fmla="*/ 1 w 4"/>
                <a:gd name="T13" fmla="*/ 0 h 1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0" t="0" r="r" b="b"/>
              <a:pathLst>
                <a:path w="4" h="1">
                  <a:moveTo>
                    <a:pt x="1" y="0"/>
                  </a:moveTo>
                  <a:lnTo>
                    <a:pt x="0" y="0"/>
                  </a:lnTo>
                  <a:lnTo>
                    <a:pt x="1" y="1"/>
                  </a:lnTo>
                  <a:lnTo>
                    <a:pt x="4" y="1"/>
                  </a:lnTo>
                  <a:lnTo>
                    <a:pt x="4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80808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599403" name="Freeform 53"/>
            <xdr:cNvSpPr>
              <a:spLocks/>
            </xdr:cNvSpPr>
          </xdr:nvSpPr>
          <xdr:spPr bwMode="auto">
            <a:xfrm>
              <a:off x="550" y="74"/>
              <a:ext cx="3" cy="1"/>
            </a:xfrm>
            <a:custGeom>
              <a:avLst/>
              <a:gdLst>
                <a:gd name="T0" fmla="*/ 1 w 3"/>
                <a:gd name="T1" fmla="*/ 0 h 1"/>
                <a:gd name="T2" fmla="*/ 0 w 3"/>
                <a:gd name="T3" fmla="*/ 0 h 1"/>
                <a:gd name="T4" fmla="*/ 1 w 3"/>
                <a:gd name="T5" fmla="*/ 1 h 1"/>
                <a:gd name="T6" fmla="*/ 3 w 3"/>
                <a:gd name="T7" fmla="*/ 1 h 1"/>
                <a:gd name="T8" fmla="*/ 3 w 3"/>
                <a:gd name="T9" fmla="*/ 0 h 1"/>
                <a:gd name="T10" fmla="*/ 3 w 3"/>
                <a:gd name="T11" fmla="*/ 0 h 1"/>
                <a:gd name="T12" fmla="*/ 1 w 3"/>
                <a:gd name="T13" fmla="*/ 0 h 1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0" t="0" r="r" b="b"/>
              <a:pathLst>
                <a:path w="3" h="1">
                  <a:moveTo>
                    <a:pt x="1" y="0"/>
                  </a:moveTo>
                  <a:lnTo>
                    <a:pt x="0" y="0"/>
                  </a:lnTo>
                  <a:lnTo>
                    <a:pt x="1" y="1"/>
                  </a:lnTo>
                  <a:lnTo>
                    <a:pt x="3" y="1"/>
                  </a:lnTo>
                  <a:lnTo>
                    <a:pt x="3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80808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599404" name="Freeform 54"/>
            <xdr:cNvSpPr>
              <a:spLocks/>
            </xdr:cNvSpPr>
          </xdr:nvSpPr>
          <xdr:spPr bwMode="auto">
            <a:xfrm>
              <a:off x="555" y="74"/>
              <a:ext cx="3" cy="1"/>
            </a:xfrm>
            <a:custGeom>
              <a:avLst/>
              <a:gdLst>
                <a:gd name="T0" fmla="*/ 1 w 3"/>
                <a:gd name="T1" fmla="*/ 0 h 1"/>
                <a:gd name="T2" fmla="*/ 0 w 3"/>
                <a:gd name="T3" fmla="*/ 0 h 1"/>
                <a:gd name="T4" fmla="*/ 1 w 3"/>
                <a:gd name="T5" fmla="*/ 1 h 1"/>
                <a:gd name="T6" fmla="*/ 3 w 3"/>
                <a:gd name="T7" fmla="*/ 1 h 1"/>
                <a:gd name="T8" fmla="*/ 3 w 3"/>
                <a:gd name="T9" fmla="*/ 0 h 1"/>
                <a:gd name="T10" fmla="*/ 3 w 3"/>
                <a:gd name="T11" fmla="*/ 0 h 1"/>
                <a:gd name="T12" fmla="*/ 1 w 3"/>
                <a:gd name="T13" fmla="*/ 0 h 1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0" t="0" r="r" b="b"/>
              <a:pathLst>
                <a:path w="3" h="1">
                  <a:moveTo>
                    <a:pt x="1" y="0"/>
                  </a:moveTo>
                  <a:lnTo>
                    <a:pt x="0" y="0"/>
                  </a:lnTo>
                  <a:lnTo>
                    <a:pt x="1" y="1"/>
                  </a:lnTo>
                  <a:lnTo>
                    <a:pt x="3" y="1"/>
                  </a:lnTo>
                  <a:lnTo>
                    <a:pt x="3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80808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599393" name="Freeform 56"/>
          <xdr:cNvSpPr>
            <a:spLocks/>
          </xdr:cNvSpPr>
        </xdr:nvSpPr>
        <xdr:spPr bwMode="auto">
          <a:xfrm>
            <a:off x="535" y="70"/>
            <a:ext cx="9" cy="9"/>
          </a:xfrm>
          <a:custGeom>
            <a:avLst/>
            <a:gdLst>
              <a:gd name="T0" fmla="*/ 4 w 9"/>
              <a:gd name="T1" fmla="*/ 0 h 9"/>
              <a:gd name="T2" fmla="*/ 0 w 9"/>
              <a:gd name="T3" fmla="*/ 4 h 9"/>
              <a:gd name="T4" fmla="*/ 4 w 9"/>
              <a:gd name="T5" fmla="*/ 9 h 9"/>
              <a:gd name="T6" fmla="*/ 9 w 9"/>
              <a:gd name="T7" fmla="*/ 4 h 9"/>
              <a:gd name="T8" fmla="*/ 4 w 9"/>
              <a:gd name="T9" fmla="*/ 0 h 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9" h="9">
                <a:moveTo>
                  <a:pt x="4" y="0"/>
                </a:moveTo>
                <a:lnTo>
                  <a:pt x="0" y="4"/>
                </a:lnTo>
                <a:lnTo>
                  <a:pt x="4" y="9"/>
                </a:lnTo>
                <a:lnTo>
                  <a:pt x="9" y="4"/>
                </a:lnTo>
                <a:lnTo>
                  <a:pt x="4" y="0"/>
                </a:lnTo>
                <a:close/>
              </a:path>
            </a:pathLst>
          </a:custGeom>
          <a:solidFill>
            <a:srgbClr val="FFFFFF"/>
          </a:solidFill>
          <a:ln w="9525" cap="rnd">
            <a:solidFill>
              <a:srgbClr val="80808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99394" name="Line 57"/>
          <xdr:cNvSpPr>
            <a:spLocks noChangeShapeType="1"/>
          </xdr:cNvSpPr>
        </xdr:nvSpPr>
        <xdr:spPr bwMode="auto">
          <a:xfrm>
            <a:off x="648" y="73"/>
            <a:ext cx="30" cy="1"/>
          </a:xfrm>
          <a:prstGeom prst="line">
            <a:avLst/>
          </a:prstGeom>
          <a:noFill/>
          <a:ln w="9525" cap="rnd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99395" name="Freeform 58"/>
          <xdr:cNvSpPr>
            <a:spLocks/>
          </xdr:cNvSpPr>
        </xdr:nvSpPr>
        <xdr:spPr bwMode="auto">
          <a:xfrm>
            <a:off x="659" y="70"/>
            <a:ext cx="10" cy="9"/>
          </a:xfrm>
          <a:custGeom>
            <a:avLst/>
            <a:gdLst>
              <a:gd name="T0" fmla="*/ 5 w 10"/>
              <a:gd name="T1" fmla="*/ 0 h 9"/>
              <a:gd name="T2" fmla="*/ 0 w 10"/>
              <a:gd name="T3" fmla="*/ 4 h 9"/>
              <a:gd name="T4" fmla="*/ 5 w 10"/>
              <a:gd name="T5" fmla="*/ 9 h 9"/>
              <a:gd name="T6" fmla="*/ 10 w 10"/>
              <a:gd name="T7" fmla="*/ 4 h 9"/>
              <a:gd name="T8" fmla="*/ 5 w 10"/>
              <a:gd name="T9" fmla="*/ 0 h 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0" h="9">
                <a:moveTo>
                  <a:pt x="5" y="0"/>
                </a:moveTo>
                <a:lnTo>
                  <a:pt x="0" y="4"/>
                </a:lnTo>
                <a:lnTo>
                  <a:pt x="5" y="9"/>
                </a:lnTo>
                <a:lnTo>
                  <a:pt x="10" y="4"/>
                </a:lnTo>
                <a:lnTo>
                  <a:pt x="5" y="0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99396" name="Line 59"/>
          <xdr:cNvSpPr>
            <a:spLocks noChangeShapeType="1"/>
          </xdr:cNvSpPr>
        </xdr:nvSpPr>
        <xdr:spPr bwMode="auto">
          <a:xfrm flipV="1">
            <a:off x="765" y="74"/>
            <a:ext cx="30" cy="0"/>
          </a:xfrm>
          <a:prstGeom prst="line">
            <a:avLst/>
          </a:prstGeom>
          <a:noFill/>
          <a:ln w="9525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99397" name="Rectangle 60"/>
          <xdr:cNvSpPr>
            <a:spLocks noChangeArrowheads="1"/>
          </xdr:cNvSpPr>
        </xdr:nvSpPr>
        <xdr:spPr bwMode="auto">
          <a:xfrm>
            <a:off x="777" y="71"/>
            <a:ext cx="7" cy="6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99398" name="Rectangle 61"/>
          <xdr:cNvSpPr>
            <a:spLocks noChangeArrowheads="1"/>
          </xdr:cNvSpPr>
        </xdr:nvSpPr>
        <xdr:spPr bwMode="auto">
          <a:xfrm>
            <a:off x="515" y="54"/>
            <a:ext cx="363" cy="27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32</xdr:row>
      <xdr:rowOff>19050</xdr:rowOff>
    </xdr:from>
    <xdr:to>
      <xdr:col>17</xdr:col>
      <xdr:colOff>152400</xdr:colOff>
      <xdr:row>43</xdr:row>
      <xdr:rowOff>133350</xdr:rowOff>
    </xdr:to>
    <xdr:graphicFrame macro="">
      <xdr:nvGraphicFramePr>
        <xdr:cNvPr id="470447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</xdr:row>
      <xdr:rowOff>161925</xdr:rowOff>
    </xdr:from>
    <xdr:to>
      <xdr:col>17</xdr:col>
      <xdr:colOff>180975</xdr:colOff>
      <xdr:row>23</xdr:row>
      <xdr:rowOff>161925</xdr:rowOff>
    </xdr:to>
    <xdr:graphicFrame macro="">
      <xdr:nvGraphicFramePr>
        <xdr:cNvPr id="47044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47625</xdr:colOff>
      <xdr:row>11</xdr:row>
      <xdr:rowOff>161925</xdr:rowOff>
    </xdr:from>
    <xdr:to>
      <xdr:col>36</xdr:col>
      <xdr:colOff>171450</xdr:colOff>
      <xdr:row>23</xdr:row>
      <xdr:rowOff>161925</xdr:rowOff>
    </xdr:to>
    <xdr:graphicFrame macro="">
      <xdr:nvGraphicFramePr>
        <xdr:cNvPr id="47044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38</xdr:col>
      <xdr:colOff>9525</xdr:colOff>
      <xdr:row>11</xdr:row>
      <xdr:rowOff>161925</xdr:rowOff>
    </xdr:from>
    <xdr:to>
      <xdr:col>56</xdr:col>
      <xdr:colOff>9525</xdr:colOff>
      <xdr:row>23</xdr:row>
      <xdr:rowOff>171450</xdr:rowOff>
    </xdr:to>
    <xdr:graphicFrame macro="">
      <xdr:nvGraphicFramePr>
        <xdr:cNvPr id="470450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28575</xdr:colOff>
      <xdr:row>32</xdr:row>
      <xdr:rowOff>38100</xdr:rowOff>
    </xdr:from>
    <xdr:to>
      <xdr:col>36</xdr:col>
      <xdr:colOff>142875</xdr:colOff>
      <xdr:row>43</xdr:row>
      <xdr:rowOff>161925</xdr:rowOff>
    </xdr:to>
    <xdr:graphicFrame macro="">
      <xdr:nvGraphicFramePr>
        <xdr:cNvPr id="470451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38</xdr:col>
      <xdr:colOff>38100</xdr:colOff>
      <xdr:row>32</xdr:row>
      <xdr:rowOff>28575</xdr:rowOff>
    </xdr:from>
    <xdr:to>
      <xdr:col>55</xdr:col>
      <xdr:colOff>142875</xdr:colOff>
      <xdr:row>43</xdr:row>
      <xdr:rowOff>161925</xdr:rowOff>
    </xdr:to>
    <xdr:graphicFrame macro="">
      <xdr:nvGraphicFramePr>
        <xdr:cNvPr id="470452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oneCellAnchor>
    <xdr:from>
      <xdr:col>44</xdr:col>
      <xdr:colOff>147627</xdr:colOff>
      <xdr:row>2</xdr:row>
      <xdr:rowOff>107264</xdr:rowOff>
    </xdr:from>
    <xdr:ext cx="1990164" cy="312594"/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8682027" y="535889"/>
          <a:ext cx="1866921" cy="24628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none" lIns="27432" tIns="18288" rIns="27432" bIns="18288" anchor="ctr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判定凡例</a:t>
          </a:r>
        </a:p>
        <a:p>
          <a:pPr algn="ctr" rtl="0">
            <a:lnSpc>
              <a:spcPts val="8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○：～100%　　△：101～105%　　×：106%～</a:t>
          </a:r>
        </a:p>
      </xdr:txBody>
    </xdr:sp>
    <xdr:clientData/>
  </xdr:oneCellAnchor>
  <xdr:oneCellAnchor>
    <xdr:from>
      <xdr:col>51</xdr:col>
      <xdr:colOff>174188</xdr:colOff>
      <xdr:row>0</xdr:row>
      <xdr:rowOff>47625</xdr:rowOff>
    </xdr:from>
    <xdr:ext cx="825871" cy="357904"/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0108763" y="47625"/>
          <a:ext cx="825871" cy="3579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0" anchor="t" upright="1">
          <a:spAutoFit/>
        </a:bodyPr>
        <a:lstStyle/>
        <a:p>
          <a:pPr algn="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　月　　日</a:t>
          </a:r>
        </a:p>
        <a:p>
          <a:pPr algn="r" rtl="0">
            <a:lnSpc>
              <a:spcPts val="12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XX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部</a:t>
          </a:r>
        </a:p>
      </xdr:txBody>
    </xdr:sp>
    <xdr:clientData/>
  </xdr:oneCellAnchor>
  <xdr:oneCellAnchor>
    <xdr:from>
      <xdr:col>19</xdr:col>
      <xdr:colOff>97320</xdr:colOff>
      <xdr:row>32</xdr:row>
      <xdr:rowOff>57150</xdr:rowOff>
    </xdr:from>
    <xdr:ext cx="352902" cy="170816"/>
    <xdr:sp macro="" textlink="">
      <xdr:nvSpPr>
        <xdr:cNvPr id="33" name="Text Box 65"/>
        <xdr:cNvSpPr txBox="1">
          <a:spLocks noChangeArrowheads="1"/>
        </xdr:cNvSpPr>
      </xdr:nvSpPr>
      <xdr:spPr bwMode="auto">
        <a:xfrm>
          <a:off x="3764445" y="5514975"/>
          <a:ext cx="352902" cy="170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(t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-CO</a:t>
          </a:r>
          <a:r>
            <a:rPr lang="en-US" altLang="ja-JP" sz="800" b="0" i="0" u="none" strike="noStrike" baseline="-2500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oneCellAnchor>
    <xdr:from>
      <xdr:col>34</xdr:col>
      <xdr:colOff>157369</xdr:colOff>
      <xdr:row>32</xdr:row>
      <xdr:rowOff>47625</xdr:rowOff>
    </xdr:from>
    <xdr:ext cx="352902" cy="170816"/>
    <xdr:sp macro="" textlink="">
      <xdr:nvSpPr>
        <xdr:cNvPr id="34" name="Text Box 66"/>
        <xdr:cNvSpPr txBox="1">
          <a:spLocks noChangeArrowheads="1"/>
        </xdr:cNvSpPr>
      </xdr:nvSpPr>
      <xdr:spPr bwMode="auto">
        <a:xfrm>
          <a:off x="6824869" y="5505450"/>
          <a:ext cx="352902" cy="170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(t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-CO</a:t>
          </a:r>
          <a:r>
            <a:rPr lang="en-US" altLang="ja-JP" sz="800" b="0" i="0" u="none" strike="noStrike" baseline="-2500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twoCellAnchor editAs="oneCell">
    <xdr:from>
      <xdr:col>26</xdr:col>
      <xdr:colOff>133350</xdr:colOff>
      <xdr:row>2</xdr:row>
      <xdr:rowOff>123825</xdr:rowOff>
    </xdr:from>
    <xdr:to>
      <xdr:col>41</xdr:col>
      <xdr:colOff>161925</xdr:colOff>
      <xdr:row>3</xdr:row>
      <xdr:rowOff>95250</xdr:rowOff>
    </xdr:to>
    <xdr:grpSp>
      <xdr:nvGrpSpPr>
        <xdr:cNvPr id="470457" name="Group 68"/>
        <xdr:cNvGrpSpPr>
          <a:grpSpLocks/>
        </xdr:cNvGrpSpPr>
      </xdr:nvGrpSpPr>
      <xdr:grpSpPr bwMode="auto">
        <a:xfrm>
          <a:off x="5200650" y="552450"/>
          <a:ext cx="2895600" cy="123825"/>
          <a:chOff x="555" y="56"/>
          <a:chExt cx="302" cy="13"/>
        </a:xfrm>
      </xdr:grpSpPr>
      <xdr:sp macro="" textlink="">
        <xdr:nvSpPr>
          <xdr:cNvPr id="36" name="Rectangle 24"/>
          <xdr:cNvSpPr>
            <a:spLocks noChangeArrowheads="1"/>
          </xdr:cNvSpPr>
        </xdr:nvSpPr>
        <xdr:spPr bwMode="auto">
          <a:xfrm>
            <a:off x="555" y="56"/>
            <a:ext cx="70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altLang="ja-JP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N-1</a:t>
            </a: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年度単月実績</a:t>
            </a:r>
          </a:p>
        </xdr:txBody>
      </xdr:sp>
      <xdr:sp macro="" textlink="">
        <xdr:nvSpPr>
          <xdr:cNvPr id="37" name="Rectangle 25"/>
          <xdr:cNvSpPr>
            <a:spLocks noChangeArrowheads="1"/>
          </xdr:cNvSpPr>
        </xdr:nvSpPr>
        <xdr:spPr bwMode="auto">
          <a:xfrm>
            <a:off x="680" y="56"/>
            <a:ext cx="60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altLang="ja-JP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N</a:t>
            </a: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年度単月目標</a:t>
            </a:r>
          </a:p>
        </xdr:txBody>
      </xdr:sp>
      <xdr:sp macro="" textlink="">
        <xdr:nvSpPr>
          <xdr:cNvPr id="38" name="Rectangle 26"/>
          <xdr:cNvSpPr>
            <a:spLocks noChangeArrowheads="1"/>
          </xdr:cNvSpPr>
        </xdr:nvSpPr>
        <xdr:spPr bwMode="auto">
          <a:xfrm>
            <a:off x="797" y="56"/>
            <a:ext cx="60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altLang="ja-JP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N</a:t>
            </a: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年度単月実績</a:t>
            </a:r>
          </a:p>
        </xdr:txBody>
      </xdr:sp>
      <xdr:sp macro="" textlink="">
        <xdr:nvSpPr>
          <xdr:cNvPr id="39" name="Rectangle 27"/>
          <xdr:cNvSpPr>
            <a:spLocks noChangeArrowheads="1"/>
          </xdr:cNvSpPr>
        </xdr:nvSpPr>
        <xdr:spPr bwMode="auto">
          <a:xfrm>
            <a:off x="555" y="69"/>
            <a:ext cx="70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altLang="ja-JP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N-1</a:t>
            </a: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年度実績累計</a:t>
            </a:r>
          </a:p>
        </xdr:txBody>
      </xdr:sp>
      <xdr:sp macro="" textlink="">
        <xdr:nvSpPr>
          <xdr:cNvPr id="40" name="Rectangle 28"/>
          <xdr:cNvSpPr>
            <a:spLocks noChangeArrowheads="1"/>
          </xdr:cNvSpPr>
        </xdr:nvSpPr>
        <xdr:spPr bwMode="auto">
          <a:xfrm>
            <a:off x="680" y="68"/>
            <a:ext cx="60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altLang="ja-JP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N</a:t>
            </a: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年度目標累計</a:t>
            </a:r>
          </a:p>
        </xdr:txBody>
      </xdr:sp>
      <xdr:sp macro="" textlink="">
        <xdr:nvSpPr>
          <xdr:cNvPr id="41" name="Rectangle 29"/>
          <xdr:cNvSpPr>
            <a:spLocks noChangeArrowheads="1"/>
          </xdr:cNvSpPr>
        </xdr:nvSpPr>
        <xdr:spPr bwMode="auto">
          <a:xfrm>
            <a:off x="797" y="68"/>
            <a:ext cx="60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altLang="ja-JP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N</a:t>
            </a: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年度実績累計</a:t>
            </a:r>
          </a:p>
        </xdr:txBody>
      </xdr:sp>
      <xdr:sp macro="" textlink="">
        <xdr:nvSpPr>
          <xdr:cNvPr id="470464" name="Rectangle 30"/>
          <xdr:cNvSpPr>
            <a:spLocks noChangeArrowheads="1"/>
          </xdr:cNvSpPr>
        </xdr:nvSpPr>
        <xdr:spPr bwMode="auto">
          <a:xfrm>
            <a:off x="526" y="59"/>
            <a:ext cx="25" cy="8"/>
          </a:xfrm>
          <a:prstGeom prst="rect">
            <a:avLst/>
          </a:prstGeom>
          <a:solidFill>
            <a:srgbClr val="FFFF99"/>
          </a:solidFill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470465" name="Rectangle 47"/>
          <xdr:cNvSpPr>
            <a:spLocks noChangeArrowheads="1"/>
          </xdr:cNvSpPr>
        </xdr:nvSpPr>
        <xdr:spPr bwMode="auto">
          <a:xfrm>
            <a:off x="648" y="58"/>
            <a:ext cx="29" cy="8"/>
          </a:xfrm>
          <a:prstGeom prst="rect">
            <a:avLst/>
          </a:prstGeom>
          <a:solidFill>
            <a:srgbClr val="33CCCC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470466" name="Rectangle 48"/>
          <xdr:cNvSpPr>
            <a:spLocks noChangeArrowheads="1"/>
          </xdr:cNvSpPr>
        </xdr:nvSpPr>
        <xdr:spPr bwMode="auto">
          <a:xfrm>
            <a:off x="766" y="58"/>
            <a:ext cx="28" cy="8"/>
          </a:xfrm>
          <a:prstGeom prst="rect">
            <a:avLst/>
          </a:prstGeom>
          <a:solidFill>
            <a:srgbClr val="0000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grpSp>
        <xdr:nvGrpSpPr>
          <xdr:cNvPr id="470467" name="Group 55"/>
          <xdr:cNvGrpSpPr>
            <a:grpSpLocks/>
          </xdr:cNvGrpSpPr>
        </xdr:nvGrpSpPr>
        <xdr:grpSpPr bwMode="auto">
          <a:xfrm>
            <a:off x="524" y="74"/>
            <a:ext cx="28" cy="1"/>
            <a:chOff x="531" y="74"/>
            <a:chExt cx="27" cy="1"/>
          </a:xfrm>
        </xdr:grpSpPr>
        <xdr:sp macro="" textlink="">
          <xdr:nvSpPr>
            <xdr:cNvPr id="470474" name="Freeform 49"/>
            <xdr:cNvSpPr>
              <a:spLocks/>
            </xdr:cNvSpPr>
          </xdr:nvSpPr>
          <xdr:spPr bwMode="auto">
            <a:xfrm>
              <a:off x="531" y="74"/>
              <a:ext cx="3" cy="1"/>
            </a:xfrm>
            <a:custGeom>
              <a:avLst/>
              <a:gdLst>
                <a:gd name="T0" fmla="*/ 0 w 3"/>
                <a:gd name="T1" fmla="*/ 0 h 1"/>
                <a:gd name="T2" fmla="*/ 0 w 3"/>
                <a:gd name="T3" fmla="*/ 0 h 1"/>
                <a:gd name="T4" fmla="*/ 0 w 3"/>
                <a:gd name="T5" fmla="*/ 1 h 1"/>
                <a:gd name="T6" fmla="*/ 3 w 3"/>
                <a:gd name="T7" fmla="*/ 1 h 1"/>
                <a:gd name="T8" fmla="*/ 3 w 3"/>
                <a:gd name="T9" fmla="*/ 0 h 1"/>
                <a:gd name="T10" fmla="*/ 3 w 3"/>
                <a:gd name="T11" fmla="*/ 0 h 1"/>
                <a:gd name="T12" fmla="*/ 0 w 3"/>
                <a:gd name="T13" fmla="*/ 0 h 1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0" t="0" r="r" b="b"/>
              <a:pathLst>
                <a:path w="3" h="1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3" y="1"/>
                  </a:lnTo>
                  <a:lnTo>
                    <a:pt x="3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80808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470475" name="Freeform 50"/>
            <xdr:cNvSpPr>
              <a:spLocks/>
            </xdr:cNvSpPr>
          </xdr:nvSpPr>
          <xdr:spPr bwMode="auto">
            <a:xfrm>
              <a:off x="535" y="74"/>
              <a:ext cx="4" cy="1"/>
            </a:xfrm>
            <a:custGeom>
              <a:avLst/>
              <a:gdLst>
                <a:gd name="T0" fmla="*/ 1 w 4"/>
                <a:gd name="T1" fmla="*/ 0 h 1"/>
                <a:gd name="T2" fmla="*/ 0 w 4"/>
                <a:gd name="T3" fmla="*/ 0 h 1"/>
                <a:gd name="T4" fmla="*/ 1 w 4"/>
                <a:gd name="T5" fmla="*/ 1 h 1"/>
                <a:gd name="T6" fmla="*/ 4 w 4"/>
                <a:gd name="T7" fmla="*/ 1 h 1"/>
                <a:gd name="T8" fmla="*/ 4 w 4"/>
                <a:gd name="T9" fmla="*/ 0 h 1"/>
                <a:gd name="T10" fmla="*/ 4 w 4"/>
                <a:gd name="T11" fmla="*/ 0 h 1"/>
                <a:gd name="T12" fmla="*/ 1 w 4"/>
                <a:gd name="T13" fmla="*/ 0 h 1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0" t="0" r="r" b="b"/>
              <a:pathLst>
                <a:path w="4" h="1">
                  <a:moveTo>
                    <a:pt x="1" y="0"/>
                  </a:moveTo>
                  <a:lnTo>
                    <a:pt x="0" y="0"/>
                  </a:lnTo>
                  <a:lnTo>
                    <a:pt x="1" y="1"/>
                  </a:lnTo>
                  <a:lnTo>
                    <a:pt x="4" y="1"/>
                  </a:lnTo>
                  <a:lnTo>
                    <a:pt x="4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80808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470476" name="Freeform 51"/>
            <xdr:cNvSpPr>
              <a:spLocks/>
            </xdr:cNvSpPr>
          </xdr:nvSpPr>
          <xdr:spPr bwMode="auto">
            <a:xfrm>
              <a:off x="540" y="74"/>
              <a:ext cx="4" cy="1"/>
            </a:xfrm>
            <a:custGeom>
              <a:avLst/>
              <a:gdLst>
                <a:gd name="T0" fmla="*/ 1 w 4"/>
                <a:gd name="T1" fmla="*/ 0 h 1"/>
                <a:gd name="T2" fmla="*/ 0 w 4"/>
                <a:gd name="T3" fmla="*/ 0 h 1"/>
                <a:gd name="T4" fmla="*/ 1 w 4"/>
                <a:gd name="T5" fmla="*/ 1 h 1"/>
                <a:gd name="T6" fmla="*/ 4 w 4"/>
                <a:gd name="T7" fmla="*/ 1 h 1"/>
                <a:gd name="T8" fmla="*/ 4 w 4"/>
                <a:gd name="T9" fmla="*/ 0 h 1"/>
                <a:gd name="T10" fmla="*/ 4 w 4"/>
                <a:gd name="T11" fmla="*/ 0 h 1"/>
                <a:gd name="T12" fmla="*/ 1 w 4"/>
                <a:gd name="T13" fmla="*/ 0 h 1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0" t="0" r="r" b="b"/>
              <a:pathLst>
                <a:path w="4" h="1">
                  <a:moveTo>
                    <a:pt x="1" y="0"/>
                  </a:moveTo>
                  <a:lnTo>
                    <a:pt x="0" y="0"/>
                  </a:lnTo>
                  <a:lnTo>
                    <a:pt x="1" y="1"/>
                  </a:lnTo>
                  <a:lnTo>
                    <a:pt x="4" y="1"/>
                  </a:lnTo>
                  <a:lnTo>
                    <a:pt x="4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80808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470477" name="Freeform 52"/>
            <xdr:cNvSpPr>
              <a:spLocks/>
            </xdr:cNvSpPr>
          </xdr:nvSpPr>
          <xdr:spPr bwMode="auto">
            <a:xfrm>
              <a:off x="545" y="74"/>
              <a:ext cx="4" cy="1"/>
            </a:xfrm>
            <a:custGeom>
              <a:avLst/>
              <a:gdLst>
                <a:gd name="T0" fmla="*/ 1 w 4"/>
                <a:gd name="T1" fmla="*/ 0 h 1"/>
                <a:gd name="T2" fmla="*/ 0 w 4"/>
                <a:gd name="T3" fmla="*/ 0 h 1"/>
                <a:gd name="T4" fmla="*/ 1 w 4"/>
                <a:gd name="T5" fmla="*/ 1 h 1"/>
                <a:gd name="T6" fmla="*/ 4 w 4"/>
                <a:gd name="T7" fmla="*/ 1 h 1"/>
                <a:gd name="T8" fmla="*/ 4 w 4"/>
                <a:gd name="T9" fmla="*/ 0 h 1"/>
                <a:gd name="T10" fmla="*/ 4 w 4"/>
                <a:gd name="T11" fmla="*/ 0 h 1"/>
                <a:gd name="T12" fmla="*/ 1 w 4"/>
                <a:gd name="T13" fmla="*/ 0 h 1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0" t="0" r="r" b="b"/>
              <a:pathLst>
                <a:path w="4" h="1">
                  <a:moveTo>
                    <a:pt x="1" y="0"/>
                  </a:moveTo>
                  <a:lnTo>
                    <a:pt x="0" y="0"/>
                  </a:lnTo>
                  <a:lnTo>
                    <a:pt x="1" y="1"/>
                  </a:lnTo>
                  <a:lnTo>
                    <a:pt x="4" y="1"/>
                  </a:lnTo>
                  <a:lnTo>
                    <a:pt x="4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80808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470478" name="Freeform 53"/>
            <xdr:cNvSpPr>
              <a:spLocks/>
            </xdr:cNvSpPr>
          </xdr:nvSpPr>
          <xdr:spPr bwMode="auto">
            <a:xfrm>
              <a:off x="550" y="74"/>
              <a:ext cx="3" cy="1"/>
            </a:xfrm>
            <a:custGeom>
              <a:avLst/>
              <a:gdLst>
                <a:gd name="T0" fmla="*/ 1 w 3"/>
                <a:gd name="T1" fmla="*/ 0 h 1"/>
                <a:gd name="T2" fmla="*/ 0 w 3"/>
                <a:gd name="T3" fmla="*/ 0 h 1"/>
                <a:gd name="T4" fmla="*/ 1 w 3"/>
                <a:gd name="T5" fmla="*/ 1 h 1"/>
                <a:gd name="T6" fmla="*/ 3 w 3"/>
                <a:gd name="T7" fmla="*/ 1 h 1"/>
                <a:gd name="T8" fmla="*/ 3 w 3"/>
                <a:gd name="T9" fmla="*/ 0 h 1"/>
                <a:gd name="T10" fmla="*/ 3 w 3"/>
                <a:gd name="T11" fmla="*/ 0 h 1"/>
                <a:gd name="T12" fmla="*/ 1 w 3"/>
                <a:gd name="T13" fmla="*/ 0 h 1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0" t="0" r="r" b="b"/>
              <a:pathLst>
                <a:path w="3" h="1">
                  <a:moveTo>
                    <a:pt x="1" y="0"/>
                  </a:moveTo>
                  <a:lnTo>
                    <a:pt x="0" y="0"/>
                  </a:lnTo>
                  <a:lnTo>
                    <a:pt x="1" y="1"/>
                  </a:lnTo>
                  <a:lnTo>
                    <a:pt x="3" y="1"/>
                  </a:lnTo>
                  <a:lnTo>
                    <a:pt x="3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80808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470479" name="Freeform 54"/>
            <xdr:cNvSpPr>
              <a:spLocks/>
            </xdr:cNvSpPr>
          </xdr:nvSpPr>
          <xdr:spPr bwMode="auto">
            <a:xfrm>
              <a:off x="555" y="74"/>
              <a:ext cx="3" cy="1"/>
            </a:xfrm>
            <a:custGeom>
              <a:avLst/>
              <a:gdLst>
                <a:gd name="T0" fmla="*/ 1 w 3"/>
                <a:gd name="T1" fmla="*/ 0 h 1"/>
                <a:gd name="T2" fmla="*/ 0 w 3"/>
                <a:gd name="T3" fmla="*/ 0 h 1"/>
                <a:gd name="T4" fmla="*/ 1 w 3"/>
                <a:gd name="T5" fmla="*/ 1 h 1"/>
                <a:gd name="T6" fmla="*/ 3 w 3"/>
                <a:gd name="T7" fmla="*/ 1 h 1"/>
                <a:gd name="T8" fmla="*/ 3 w 3"/>
                <a:gd name="T9" fmla="*/ 0 h 1"/>
                <a:gd name="T10" fmla="*/ 3 w 3"/>
                <a:gd name="T11" fmla="*/ 0 h 1"/>
                <a:gd name="T12" fmla="*/ 1 w 3"/>
                <a:gd name="T13" fmla="*/ 0 h 1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0" t="0" r="r" b="b"/>
              <a:pathLst>
                <a:path w="3" h="1">
                  <a:moveTo>
                    <a:pt x="1" y="0"/>
                  </a:moveTo>
                  <a:lnTo>
                    <a:pt x="0" y="0"/>
                  </a:lnTo>
                  <a:lnTo>
                    <a:pt x="1" y="1"/>
                  </a:lnTo>
                  <a:lnTo>
                    <a:pt x="3" y="1"/>
                  </a:lnTo>
                  <a:lnTo>
                    <a:pt x="3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80808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470468" name="Freeform 56"/>
          <xdr:cNvSpPr>
            <a:spLocks/>
          </xdr:cNvSpPr>
        </xdr:nvSpPr>
        <xdr:spPr bwMode="auto">
          <a:xfrm>
            <a:off x="535" y="70"/>
            <a:ext cx="9" cy="9"/>
          </a:xfrm>
          <a:custGeom>
            <a:avLst/>
            <a:gdLst>
              <a:gd name="T0" fmla="*/ 4 w 9"/>
              <a:gd name="T1" fmla="*/ 0 h 9"/>
              <a:gd name="T2" fmla="*/ 0 w 9"/>
              <a:gd name="T3" fmla="*/ 4 h 9"/>
              <a:gd name="T4" fmla="*/ 4 w 9"/>
              <a:gd name="T5" fmla="*/ 9 h 9"/>
              <a:gd name="T6" fmla="*/ 9 w 9"/>
              <a:gd name="T7" fmla="*/ 4 h 9"/>
              <a:gd name="T8" fmla="*/ 4 w 9"/>
              <a:gd name="T9" fmla="*/ 0 h 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9" h="9">
                <a:moveTo>
                  <a:pt x="4" y="0"/>
                </a:moveTo>
                <a:lnTo>
                  <a:pt x="0" y="4"/>
                </a:lnTo>
                <a:lnTo>
                  <a:pt x="4" y="9"/>
                </a:lnTo>
                <a:lnTo>
                  <a:pt x="9" y="4"/>
                </a:lnTo>
                <a:lnTo>
                  <a:pt x="4" y="0"/>
                </a:lnTo>
                <a:close/>
              </a:path>
            </a:pathLst>
          </a:custGeom>
          <a:solidFill>
            <a:srgbClr val="FFFFFF"/>
          </a:solidFill>
          <a:ln w="9525" cap="rnd">
            <a:solidFill>
              <a:srgbClr val="80808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70469" name="Line 57"/>
          <xdr:cNvSpPr>
            <a:spLocks noChangeShapeType="1"/>
          </xdr:cNvSpPr>
        </xdr:nvSpPr>
        <xdr:spPr bwMode="auto">
          <a:xfrm>
            <a:off x="648" y="73"/>
            <a:ext cx="30" cy="1"/>
          </a:xfrm>
          <a:prstGeom prst="line">
            <a:avLst/>
          </a:prstGeom>
          <a:noFill/>
          <a:ln w="9525" cap="rnd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0470" name="Freeform 58"/>
          <xdr:cNvSpPr>
            <a:spLocks/>
          </xdr:cNvSpPr>
        </xdr:nvSpPr>
        <xdr:spPr bwMode="auto">
          <a:xfrm>
            <a:off x="659" y="70"/>
            <a:ext cx="10" cy="9"/>
          </a:xfrm>
          <a:custGeom>
            <a:avLst/>
            <a:gdLst>
              <a:gd name="T0" fmla="*/ 5 w 10"/>
              <a:gd name="T1" fmla="*/ 0 h 9"/>
              <a:gd name="T2" fmla="*/ 0 w 10"/>
              <a:gd name="T3" fmla="*/ 4 h 9"/>
              <a:gd name="T4" fmla="*/ 5 w 10"/>
              <a:gd name="T5" fmla="*/ 9 h 9"/>
              <a:gd name="T6" fmla="*/ 10 w 10"/>
              <a:gd name="T7" fmla="*/ 4 h 9"/>
              <a:gd name="T8" fmla="*/ 5 w 10"/>
              <a:gd name="T9" fmla="*/ 0 h 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0" h="9">
                <a:moveTo>
                  <a:pt x="5" y="0"/>
                </a:moveTo>
                <a:lnTo>
                  <a:pt x="0" y="4"/>
                </a:lnTo>
                <a:lnTo>
                  <a:pt x="5" y="9"/>
                </a:lnTo>
                <a:lnTo>
                  <a:pt x="10" y="4"/>
                </a:lnTo>
                <a:lnTo>
                  <a:pt x="5" y="0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70471" name="Line 59"/>
          <xdr:cNvSpPr>
            <a:spLocks noChangeShapeType="1"/>
          </xdr:cNvSpPr>
        </xdr:nvSpPr>
        <xdr:spPr bwMode="auto">
          <a:xfrm flipV="1">
            <a:off x="765" y="74"/>
            <a:ext cx="30" cy="0"/>
          </a:xfrm>
          <a:prstGeom prst="line">
            <a:avLst/>
          </a:prstGeom>
          <a:noFill/>
          <a:ln w="9525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0472" name="Rectangle 60"/>
          <xdr:cNvSpPr>
            <a:spLocks noChangeArrowheads="1"/>
          </xdr:cNvSpPr>
        </xdr:nvSpPr>
        <xdr:spPr bwMode="auto">
          <a:xfrm>
            <a:off x="777" y="71"/>
            <a:ext cx="7" cy="6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70473" name="Rectangle 61"/>
          <xdr:cNvSpPr>
            <a:spLocks noChangeArrowheads="1"/>
          </xdr:cNvSpPr>
        </xdr:nvSpPr>
        <xdr:spPr bwMode="auto">
          <a:xfrm>
            <a:off x="515" y="54"/>
            <a:ext cx="363" cy="27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32</xdr:row>
      <xdr:rowOff>19050</xdr:rowOff>
    </xdr:from>
    <xdr:to>
      <xdr:col>17</xdr:col>
      <xdr:colOff>152400</xdr:colOff>
      <xdr:row>43</xdr:row>
      <xdr:rowOff>133350</xdr:rowOff>
    </xdr:to>
    <xdr:graphicFrame macro="">
      <xdr:nvGraphicFramePr>
        <xdr:cNvPr id="47249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</xdr:row>
      <xdr:rowOff>161925</xdr:rowOff>
    </xdr:from>
    <xdr:to>
      <xdr:col>17</xdr:col>
      <xdr:colOff>180975</xdr:colOff>
      <xdr:row>23</xdr:row>
      <xdr:rowOff>161925</xdr:rowOff>
    </xdr:to>
    <xdr:graphicFrame macro="">
      <xdr:nvGraphicFramePr>
        <xdr:cNvPr id="47249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47625</xdr:colOff>
      <xdr:row>11</xdr:row>
      <xdr:rowOff>161925</xdr:rowOff>
    </xdr:from>
    <xdr:to>
      <xdr:col>36</xdr:col>
      <xdr:colOff>171450</xdr:colOff>
      <xdr:row>23</xdr:row>
      <xdr:rowOff>161925</xdr:rowOff>
    </xdr:to>
    <xdr:graphicFrame macro="">
      <xdr:nvGraphicFramePr>
        <xdr:cNvPr id="47249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38</xdr:col>
      <xdr:colOff>9525</xdr:colOff>
      <xdr:row>11</xdr:row>
      <xdr:rowOff>161925</xdr:rowOff>
    </xdr:from>
    <xdr:to>
      <xdr:col>56</xdr:col>
      <xdr:colOff>9525</xdr:colOff>
      <xdr:row>23</xdr:row>
      <xdr:rowOff>171450</xdr:rowOff>
    </xdr:to>
    <xdr:graphicFrame macro="">
      <xdr:nvGraphicFramePr>
        <xdr:cNvPr id="47249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28575</xdr:colOff>
      <xdr:row>32</xdr:row>
      <xdr:rowOff>38100</xdr:rowOff>
    </xdr:from>
    <xdr:to>
      <xdr:col>36</xdr:col>
      <xdr:colOff>142875</xdr:colOff>
      <xdr:row>43</xdr:row>
      <xdr:rowOff>161925</xdr:rowOff>
    </xdr:to>
    <xdr:graphicFrame macro="">
      <xdr:nvGraphicFramePr>
        <xdr:cNvPr id="472499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38</xdr:col>
      <xdr:colOff>38100</xdr:colOff>
      <xdr:row>32</xdr:row>
      <xdr:rowOff>28575</xdr:rowOff>
    </xdr:from>
    <xdr:to>
      <xdr:col>55</xdr:col>
      <xdr:colOff>142875</xdr:colOff>
      <xdr:row>43</xdr:row>
      <xdr:rowOff>161925</xdr:rowOff>
    </xdr:to>
    <xdr:graphicFrame macro="">
      <xdr:nvGraphicFramePr>
        <xdr:cNvPr id="472500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oneCellAnchor>
    <xdr:from>
      <xdr:col>44</xdr:col>
      <xdr:colOff>147627</xdr:colOff>
      <xdr:row>2</xdr:row>
      <xdr:rowOff>107264</xdr:rowOff>
    </xdr:from>
    <xdr:ext cx="1990164" cy="312594"/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8682027" y="535889"/>
          <a:ext cx="1866921" cy="24628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none" lIns="27432" tIns="18288" rIns="27432" bIns="18288" anchor="ctr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判定凡例</a:t>
          </a:r>
        </a:p>
        <a:p>
          <a:pPr algn="ctr" rtl="0">
            <a:lnSpc>
              <a:spcPts val="8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○：～100%　　△：101～105%　　×：106%～</a:t>
          </a:r>
        </a:p>
      </xdr:txBody>
    </xdr:sp>
    <xdr:clientData/>
  </xdr:oneCellAnchor>
  <xdr:oneCellAnchor>
    <xdr:from>
      <xdr:col>51</xdr:col>
      <xdr:colOff>174188</xdr:colOff>
      <xdr:row>0</xdr:row>
      <xdr:rowOff>47625</xdr:rowOff>
    </xdr:from>
    <xdr:ext cx="825871" cy="357904"/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0108763" y="47625"/>
          <a:ext cx="825871" cy="3579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0" anchor="t" upright="1">
          <a:spAutoFit/>
        </a:bodyPr>
        <a:lstStyle/>
        <a:p>
          <a:pPr algn="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　月　　日</a:t>
          </a:r>
        </a:p>
        <a:p>
          <a:pPr algn="r" rtl="0">
            <a:lnSpc>
              <a:spcPts val="12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XX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部</a:t>
          </a:r>
        </a:p>
      </xdr:txBody>
    </xdr:sp>
    <xdr:clientData/>
  </xdr:oneCellAnchor>
  <xdr:oneCellAnchor>
    <xdr:from>
      <xdr:col>19</xdr:col>
      <xdr:colOff>97320</xdr:colOff>
      <xdr:row>32</xdr:row>
      <xdr:rowOff>57150</xdr:rowOff>
    </xdr:from>
    <xdr:ext cx="352902" cy="170816"/>
    <xdr:sp macro="" textlink="">
      <xdr:nvSpPr>
        <xdr:cNvPr id="33" name="Text Box 65"/>
        <xdr:cNvSpPr txBox="1">
          <a:spLocks noChangeArrowheads="1"/>
        </xdr:cNvSpPr>
      </xdr:nvSpPr>
      <xdr:spPr bwMode="auto">
        <a:xfrm>
          <a:off x="3764445" y="5514975"/>
          <a:ext cx="352902" cy="170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(t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-CO</a:t>
          </a:r>
          <a:r>
            <a:rPr lang="en-US" altLang="ja-JP" sz="800" b="0" i="0" u="none" strike="noStrike" baseline="-2500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oneCellAnchor>
    <xdr:from>
      <xdr:col>34</xdr:col>
      <xdr:colOff>157369</xdr:colOff>
      <xdr:row>32</xdr:row>
      <xdr:rowOff>47625</xdr:rowOff>
    </xdr:from>
    <xdr:ext cx="352902" cy="170816"/>
    <xdr:sp macro="" textlink="">
      <xdr:nvSpPr>
        <xdr:cNvPr id="34" name="Text Box 66"/>
        <xdr:cNvSpPr txBox="1">
          <a:spLocks noChangeArrowheads="1"/>
        </xdr:cNvSpPr>
      </xdr:nvSpPr>
      <xdr:spPr bwMode="auto">
        <a:xfrm>
          <a:off x="6824869" y="5505450"/>
          <a:ext cx="352902" cy="170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(t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-CO</a:t>
          </a:r>
          <a:r>
            <a:rPr lang="en-US" altLang="ja-JP" sz="800" b="0" i="0" u="none" strike="noStrike" baseline="-2500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twoCellAnchor editAs="oneCell">
    <xdr:from>
      <xdr:col>26</xdr:col>
      <xdr:colOff>133350</xdr:colOff>
      <xdr:row>2</xdr:row>
      <xdr:rowOff>123825</xdr:rowOff>
    </xdr:from>
    <xdr:to>
      <xdr:col>41</xdr:col>
      <xdr:colOff>161925</xdr:colOff>
      <xdr:row>3</xdr:row>
      <xdr:rowOff>95250</xdr:rowOff>
    </xdr:to>
    <xdr:grpSp>
      <xdr:nvGrpSpPr>
        <xdr:cNvPr id="472505" name="Group 68"/>
        <xdr:cNvGrpSpPr>
          <a:grpSpLocks/>
        </xdr:cNvGrpSpPr>
      </xdr:nvGrpSpPr>
      <xdr:grpSpPr bwMode="auto">
        <a:xfrm>
          <a:off x="5200650" y="552450"/>
          <a:ext cx="2895600" cy="123825"/>
          <a:chOff x="555" y="56"/>
          <a:chExt cx="302" cy="13"/>
        </a:xfrm>
      </xdr:grpSpPr>
      <xdr:sp macro="" textlink="">
        <xdr:nvSpPr>
          <xdr:cNvPr id="60" name="Rectangle 24"/>
          <xdr:cNvSpPr>
            <a:spLocks noChangeArrowheads="1"/>
          </xdr:cNvSpPr>
        </xdr:nvSpPr>
        <xdr:spPr bwMode="auto">
          <a:xfrm>
            <a:off x="555" y="56"/>
            <a:ext cx="70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altLang="ja-JP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N-1</a:t>
            </a: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年度単月実績</a:t>
            </a:r>
          </a:p>
        </xdr:txBody>
      </xdr:sp>
      <xdr:sp macro="" textlink="">
        <xdr:nvSpPr>
          <xdr:cNvPr id="61" name="Rectangle 25"/>
          <xdr:cNvSpPr>
            <a:spLocks noChangeArrowheads="1"/>
          </xdr:cNvSpPr>
        </xdr:nvSpPr>
        <xdr:spPr bwMode="auto">
          <a:xfrm>
            <a:off x="680" y="56"/>
            <a:ext cx="60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altLang="ja-JP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N</a:t>
            </a: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年度単月目標</a:t>
            </a:r>
          </a:p>
        </xdr:txBody>
      </xdr:sp>
      <xdr:sp macro="" textlink="">
        <xdr:nvSpPr>
          <xdr:cNvPr id="62" name="Rectangle 26"/>
          <xdr:cNvSpPr>
            <a:spLocks noChangeArrowheads="1"/>
          </xdr:cNvSpPr>
        </xdr:nvSpPr>
        <xdr:spPr bwMode="auto">
          <a:xfrm>
            <a:off x="797" y="56"/>
            <a:ext cx="60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altLang="ja-JP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N</a:t>
            </a: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年度単月実績</a:t>
            </a:r>
          </a:p>
        </xdr:txBody>
      </xdr:sp>
      <xdr:sp macro="" textlink="">
        <xdr:nvSpPr>
          <xdr:cNvPr id="63" name="Rectangle 27"/>
          <xdr:cNvSpPr>
            <a:spLocks noChangeArrowheads="1"/>
          </xdr:cNvSpPr>
        </xdr:nvSpPr>
        <xdr:spPr bwMode="auto">
          <a:xfrm>
            <a:off x="555" y="69"/>
            <a:ext cx="70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altLang="ja-JP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N-1</a:t>
            </a: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年度実績累計</a:t>
            </a:r>
          </a:p>
        </xdr:txBody>
      </xdr:sp>
      <xdr:sp macro="" textlink="">
        <xdr:nvSpPr>
          <xdr:cNvPr id="64" name="Rectangle 28"/>
          <xdr:cNvSpPr>
            <a:spLocks noChangeArrowheads="1"/>
          </xdr:cNvSpPr>
        </xdr:nvSpPr>
        <xdr:spPr bwMode="auto">
          <a:xfrm>
            <a:off x="680" y="68"/>
            <a:ext cx="60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altLang="ja-JP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N</a:t>
            </a: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年度目標累計</a:t>
            </a:r>
          </a:p>
        </xdr:txBody>
      </xdr:sp>
      <xdr:sp macro="" textlink="">
        <xdr:nvSpPr>
          <xdr:cNvPr id="65" name="Rectangle 29"/>
          <xdr:cNvSpPr>
            <a:spLocks noChangeArrowheads="1"/>
          </xdr:cNvSpPr>
        </xdr:nvSpPr>
        <xdr:spPr bwMode="auto">
          <a:xfrm>
            <a:off x="797" y="68"/>
            <a:ext cx="60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altLang="ja-JP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N</a:t>
            </a: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年度実績累計</a:t>
            </a:r>
          </a:p>
        </xdr:txBody>
      </xdr:sp>
      <xdr:sp macro="" textlink="">
        <xdr:nvSpPr>
          <xdr:cNvPr id="472512" name="Rectangle 30"/>
          <xdr:cNvSpPr>
            <a:spLocks noChangeArrowheads="1"/>
          </xdr:cNvSpPr>
        </xdr:nvSpPr>
        <xdr:spPr bwMode="auto">
          <a:xfrm>
            <a:off x="526" y="59"/>
            <a:ext cx="25" cy="8"/>
          </a:xfrm>
          <a:prstGeom prst="rect">
            <a:avLst/>
          </a:prstGeom>
          <a:solidFill>
            <a:srgbClr val="FFFF99"/>
          </a:solidFill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472513" name="Rectangle 47"/>
          <xdr:cNvSpPr>
            <a:spLocks noChangeArrowheads="1"/>
          </xdr:cNvSpPr>
        </xdr:nvSpPr>
        <xdr:spPr bwMode="auto">
          <a:xfrm>
            <a:off x="648" y="58"/>
            <a:ext cx="29" cy="8"/>
          </a:xfrm>
          <a:prstGeom prst="rect">
            <a:avLst/>
          </a:prstGeom>
          <a:solidFill>
            <a:srgbClr val="33CCCC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472514" name="Rectangle 48"/>
          <xdr:cNvSpPr>
            <a:spLocks noChangeArrowheads="1"/>
          </xdr:cNvSpPr>
        </xdr:nvSpPr>
        <xdr:spPr bwMode="auto">
          <a:xfrm>
            <a:off x="766" y="58"/>
            <a:ext cx="28" cy="8"/>
          </a:xfrm>
          <a:prstGeom prst="rect">
            <a:avLst/>
          </a:prstGeom>
          <a:solidFill>
            <a:srgbClr val="0000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grpSp>
        <xdr:nvGrpSpPr>
          <xdr:cNvPr id="472515" name="Group 55"/>
          <xdr:cNvGrpSpPr>
            <a:grpSpLocks/>
          </xdr:cNvGrpSpPr>
        </xdr:nvGrpSpPr>
        <xdr:grpSpPr bwMode="auto">
          <a:xfrm>
            <a:off x="524" y="74"/>
            <a:ext cx="28" cy="1"/>
            <a:chOff x="531" y="74"/>
            <a:chExt cx="27" cy="1"/>
          </a:xfrm>
        </xdr:grpSpPr>
        <xdr:sp macro="" textlink="">
          <xdr:nvSpPr>
            <xdr:cNvPr id="472522" name="Freeform 49"/>
            <xdr:cNvSpPr>
              <a:spLocks/>
            </xdr:cNvSpPr>
          </xdr:nvSpPr>
          <xdr:spPr bwMode="auto">
            <a:xfrm>
              <a:off x="531" y="74"/>
              <a:ext cx="3" cy="1"/>
            </a:xfrm>
            <a:custGeom>
              <a:avLst/>
              <a:gdLst>
                <a:gd name="T0" fmla="*/ 0 w 3"/>
                <a:gd name="T1" fmla="*/ 0 h 1"/>
                <a:gd name="T2" fmla="*/ 0 w 3"/>
                <a:gd name="T3" fmla="*/ 0 h 1"/>
                <a:gd name="T4" fmla="*/ 0 w 3"/>
                <a:gd name="T5" fmla="*/ 1 h 1"/>
                <a:gd name="T6" fmla="*/ 3 w 3"/>
                <a:gd name="T7" fmla="*/ 1 h 1"/>
                <a:gd name="T8" fmla="*/ 3 w 3"/>
                <a:gd name="T9" fmla="*/ 0 h 1"/>
                <a:gd name="T10" fmla="*/ 3 w 3"/>
                <a:gd name="T11" fmla="*/ 0 h 1"/>
                <a:gd name="T12" fmla="*/ 0 w 3"/>
                <a:gd name="T13" fmla="*/ 0 h 1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0" t="0" r="r" b="b"/>
              <a:pathLst>
                <a:path w="3" h="1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3" y="1"/>
                  </a:lnTo>
                  <a:lnTo>
                    <a:pt x="3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80808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472523" name="Freeform 50"/>
            <xdr:cNvSpPr>
              <a:spLocks/>
            </xdr:cNvSpPr>
          </xdr:nvSpPr>
          <xdr:spPr bwMode="auto">
            <a:xfrm>
              <a:off x="535" y="74"/>
              <a:ext cx="4" cy="1"/>
            </a:xfrm>
            <a:custGeom>
              <a:avLst/>
              <a:gdLst>
                <a:gd name="T0" fmla="*/ 1 w 4"/>
                <a:gd name="T1" fmla="*/ 0 h 1"/>
                <a:gd name="T2" fmla="*/ 0 w 4"/>
                <a:gd name="T3" fmla="*/ 0 h 1"/>
                <a:gd name="T4" fmla="*/ 1 w 4"/>
                <a:gd name="T5" fmla="*/ 1 h 1"/>
                <a:gd name="T6" fmla="*/ 4 w 4"/>
                <a:gd name="T7" fmla="*/ 1 h 1"/>
                <a:gd name="T8" fmla="*/ 4 w 4"/>
                <a:gd name="T9" fmla="*/ 0 h 1"/>
                <a:gd name="T10" fmla="*/ 4 w 4"/>
                <a:gd name="T11" fmla="*/ 0 h 1"/>
                <a:gd name="T12" fmla="*/ 1 w 4"/>
                <a:gd name="T13" fmla="*/ 0 h 1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0" t="0" r="r" b="b"/>
              <a:pathLst>
                <a:path w="4" h="1">
                  <a:moveTo>
                    <a:pt x="1" y="0"/>
                  </a:moveTo>
                  <a:lnTo>
                    <a:pt x="0" y="0"/>
                  </a:lnTo>
                  <a:lnTo>
                    <a:pt x="1" y="1"/>
                  </a:lnTo>
                  <a:lnTo>
                    <a:pt x="4" y="1"/>
                  </a:lnTo>
                  <a:lnTo>
                    <a:pt x="4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80808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472524" name="Freeform 51"/>
            <xdr:cNvSpPr>
              <a:spLocks/>
            </xdr:cNvSpPr>
          </xdr:nvSpPr>
          <xdr:spPr bwMode="auto">
            <a:xfrm>
              <a:off x="540" y="74"/>
              <a:ext cx="4" cy="1"/>
            </a:xfrm>
            <a:custGeom>
              <a:avLst/>
              <a:gdLst>
                <a:gd name="T0" fmla="*/ 1 w 4"/>
                <a:gd name="T1" fmla="*/ 0 h 1"/>
                <a:gd name="T2" fmla="*/ 0 w 4"/>
                <a:gd name="T3" fmla="*/ 0 h 1"/>
                <a:gd name="T4" fmla="*/ 1 w 4"/>
                <a:gd name="T5" fmla="*/ 1 h 1"/>
                <a:gd name="T6" fmla="*/ 4 w 4"/>
                <a:gd name="T7" fmla="*/ 1 h 1"/>
                <a:gd name="T8" fmla="*/ 4 w 4"/>
                <a:gd name="T9" fmla="*/ 0 h 1"/>
                <a:gd name="T10" fmla="*/ 4 w 4"/>
                <a:gd name="T11" fmla="*/ 0 h 1"/>
                <a:gd name="T12" fmla="*/ 1 w 4"/>
                <a:gd name="T13" fmla="*/ 0 h 1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0" t="0" r="r" b="b"/>
              <a:pathLst>
                <a:path w="4" h="1">
                  <a:moveTo>
                    <a:pt x="1" y="0"/>
                  </a:moveTo>
                  <a:lnTo>
                    <a:pt x="0" y="0"/>
                  </a:lnTo>
                  <a:lnTo>
                    <a:pt x="1" y="1"/>
                  </a:lnTo>
                  <a:lnTo>
                    <a:pt x="4" y="1"/>
                  </a:lnTo>
                  <a:lnTo>
                    <a:pt x="4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80808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472525" name="Freeform 52"/>
            <xdr:cNvSpPr>
              <a:spLocks/>
            </xdr:cNvSpPr>
          </xdr:nvSpPr>
          <xdr:spPr bwMode="auto">
            <a:xfrm>
              <a:off x="545" y="74"/>
              <a:ext cx="4" cy="1"/>
            </a:xfrm>
            <a:custGeom>
              <a:avLst/>
              <a:gdLst>
                <a:gd name="T0" fmla="*/ 1 w 4"/>
                <a:gd name="T1" fmla="*/ 0 h 1"/>
                <a:gd name="T2" fmla="*/ 0 w 4"/>
                <a:gd name="T3" fmla="*/ 0 h 1"/>
                <a:gd name="T4" fmla="*/ 1 w 4"/>
                <a:gd name="T5" fmla="*/ 1 h 1"/>
                <a:gd name="T6" fmla="*/ 4 w 4"/>
                <a:gd name="T7" fmla="*/ 1 h 1"/>
                <a:gd name="T8" fmla="*/ 4 w 4"/>
                <a:gd name="T9" fmla="*/ 0 h 1"/>
                <a:gd name="T10" fmla="*/ 4 w 4"/>
                <a:gd name="T11" fmla="*/ 0 h 1"/>
                <a:gd name="T12" fmla="*/ 1 w 4"/>
                <a:gd name="T13" fmla="*/ 0 h 1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0" t="0" r="r" b="b"/>
              <a:pathLst>
                <a:path w="4" h="1">
                  <a:moveTo>
                    <a:pt x="1" y="0"/>
                  </a:moveTo>
                  <a:lnTo>
                    <a:pt x="0" y="0"/>
                  </a:lnTo>
                  <a:lnTo>
                    <a:pt x="1" y="1"/>
                  </a:lnTo>
                  <a:lnTo>
                    <a:pt x="4" y="1"/>
                  </a:lnTo>
                  <a:lnTo>
                    <a:pt x="4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80808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472526" name="Freeform 53"/>
            <xdr:cNvSpPr>
              <a:spLocks/>
            </xdr:cNvSpPr>
          </xdr:nvSpPr>
          <xdr:spPr bwMode="auto">
            <a:xfrm>
              <a:off x="550" y="74"/>
              <a:ext cx="3" cy="1"/>
            </a:xfrm>
            <a:custGeom>
              <a:avLst/>
              <a:gdLst>
                <a:gd name="T0" fmla="*/ 1 w 3"/>
                <a:gd name="T1" fmla="*/ 0 h 1"/>
                <a:gd name="T2" fmla="*/ 0 w 3"/>
                <a:gd name="T3" fmla="*/ 0 h 1"/>
                <a:gd name="T4" fmla="*/ 1 w 3"/>
                <a:gd name="T5" fmla="*/ 1 h 1"/>
                <a:gd name="T6" fmla="*/ 3 w 3"/>
                <a:gd name="T7" fmla="*/ 1 h 1"/>
                <a:gd name="T8" fmla="*/ 3 w 3"/>
                <a:gd name="T9" fmla="*/ 0 h 1"/>
                <a:gd name="T10" fmla="*/ 3 w 3"/>
                <a:gd name="T11" fmla="*/ 0 h 1"/>
                <a:gd name="T12" fmla="*/ 1 w 3"/>
                <a:gd name="T13" fmla="*/ 0 h 1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0" t="0" r="r" b="b"/>
              <a:pathLst>
                <a:path w="3" h="1">
                  <a:moveTo>
                    <a:pt x="1" y="0"/>
                  </a:moveTo>
                  <a:lnTo>
                    <a:pt x="0" y="0"/>
                  </a:lnTo>
                  <a:lnTo>
                    <a:pt x="1" y="1"/>
                  </a:lnTo>
                  <a:lnTo>
                    <a:pt x="3" y="1"/>
                  </a:lnTo>
                  <a:lnTo>
                    <a:pt x="3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80808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472527" name="Freeform 54"/>
            <xdr:cNvSpPr>
              <a:spLocks/>
            </xdr:cNvSpPr>
          </xdr:nvSpPr>
          <xdr:spPr bwMode="auto">
            <a:xfrm>
              <a:off x="555" y="74"/>
              <a:ext cx="3" cy="1"/>
            </a:xfrm>
            <a:custGeom>
              <a:avLst/>
              <a:gdLst>
                <a:gd name="T0" fmla="*/ 1 w 3"/>
                <a:gd name="T1" fmla="*/ 0 h 1"/>
                <a:gd name="T2" fmla="*/ 0 w 3"/>
                <a:gd name="T3" fmla="*/ 0 h 1"/>
                <a:gd name="T4" fmla="*/ 1 w 3"/>
                <a:gd name="T5" fmla="*/ 1 h 1"/>
                <a:gd name="T6" fmla="*/ 3 w 3"/>
                <a:gd name="T7" fmla="*/ 1 h 1"/>
                <a:gd name="T8" fmla="*/ 3 w 3"/>
                <a:gd name="T9" fmla="*/ 0 h 1"/>
                <a:gd name="T10" fmla="*/ 3 w 3"/>
                <a:gd name="T11" fmla="*/ 0 h 1"/>
                <a:gd name="T12" fmla="*/ 1 w 3"/>
                <a:gd name="T13" fmla="*/ 0 h 1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0" t="0" r="r" b="b"/>
              <a:pathLst>
                <a:path w="3" h="1">
                  <a:moveTo>
                    <a:pt x="1" y="0"/>
                  </a:moveTo>
                  <a:lnTo>
                    <a:pt x="0" y="0"/>
                  </a:lnTo>
                  <a:lnTo>
                    <a:pt x="1" y="1"/>
                  </a:lnTo>
                  <a:lnTo>
                    <a:pt x="3" y="1"/>
                  </a:lnTo>
                  <a:lnTo>
                    <a:pt x="3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80808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472516" name="Freeform 56"/>
          <xdr:cNvSpPr>
            <a:spLocks/>
          </xdr:cNvSpPr>
        </xdr:nvSpPr>
        <xdr:spPr bwMode="auto">
          <a:xfrm>
            <a:off x="535" y="70"/>
            <a:ext cx="9" cy="9"/>
          </a:xfrm>
          <a:custGeom>
            <a:avLst/>
            <a:gdLst>
              <a:gd name="T0" fmla="*/ 4 w 9"/>
              <a:gd name="T1" fmla="*/ 0 h 9"/>
              <a:gd name="T2" fmla="*/ 0 w 9"/>
              <a:gd name="T3" fmla="*/ 4 h 9"/>
              <a:gd name="T4" fmla="*/ 4 w 9"/>
              <a:gd name="T5" fmla="*/ 9 h 9"/>
              <a:gd name="T6" fmla="*/ 9 w 9"/>
              <a:gd name="T7" fmla="*/ 4 h 9"/>
              <a:gd name="T8" fmla="*/ 4 w 9"/>
              <a:gd name="T9" fmla="*/ 0 h 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9" h="9">
                <a:moveTo>
                  <a:pt x="4" y="0"/>
                </a:moveTo>
                <a:lnTo>
                  <a:pt x="0" y="4"/>
                </a:lnTo>
                <a:lnTo>
                  <a:pt x="4" y="9"/>
                </a:lnTo>
                <a:lnTo>
                  <a:pt x="9" y="4"/>
                </a:lnTo>
                <a:lnTo>
                  <a:pt x="4" y="0"/>
                </a:lnTo>
                <a:close/>
              </a:path>
            </a:pathLst>
          </a:custGeom>
          <a:solidFill>
            <a:srgbClr val="FFFFFF"/>
          </a:solidFill>
          <a:ln w="9525" cap="rnd">
            <a:solidFill>
              <a:srgbClr val="80808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72517" name="Line 57"/>
          <xdr:cNvSpPr>
            <a:spLocks noChangeShapeType="1"/>
          </xdr:cNvSpPr>
        </xdr:nvSpPr>
        <xdr:spPr bwMode="auto">
          <a:xfrm>
            <a:off x="648" y="73"/>
            <a:ext cx="30" cy="1"/>
          </a:xfrm>
          <a:prstGeom prst="line">
            <a:avLst/>
          </a:prstGeom>
          <a:noFill/>
          <a:ln w="9525" cap="rnd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2518" name="Freeform 58"/>
          <xdr:cNvSpPr>
            <a:spLocks/>
          </xdr:cNvSpPr>
        </xdr:nvSpPr>
        <xdr:spPr bwMode="auto">
          <a:xfrm>
            <a:off x="659" y="70"/>
            <a:ext cx="10" cy="9"/>
          </a:xfrm>
          <a:custGeom>
            <a:avLst/>
            <a:gdLst>
              <a:gd name="T0" fmla="*/ 5 w 10"/>
              <a:gd name="T1" fmla="*/ 0 h 9"/>
              <a:gd name="T2" fmla="*/ 0 w 10"/>
              <a:gd name="T3" fmla="*/ 4 h 9"/>
              <a:gd name="T4" fmla="*/ 5 w 10"/>
              <a:gd name="T5" fmla="*/ 9 h 9"/>
              <a:gd name="T6" fmla="*/ 10 w 10"/>
              <a:gd name="T7" fmla="*/ 4 h 9"/>
              <a:gd name="T8" fmla="*/ 5 w 10"/>
              <a:gd name="T9" fmla="*/ 0 h 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0" h="9">
                <a:moveTo>
                  <a:pt x="5" y="0"/>
                </a:moveTo>
                <a:lnTo>
                  <a:pt x="0" y="4"/>
                </a:lnTo>
                <a:lnTo>
                  <a:pt x="5" y="9"/>
                </a:lnTo>
                <a:lnTo>
                  <a:pt x="10" y="4"/>
                </a:lnTo>
                <a:lnTo>
                  <a:pt x="5" y="0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72519" name="Line 59"/>
          <xdr:cNvSpPr>
            <a:spLocks noChangeShapeType="1"/>
          </xdr:cNvSpPr>
        </xdr:nvSpPr>
        <xdr:spPr bwMode="auto">
          <a:xfrm flipV="1">
            <a:off x="765" y="74"/>
            <a:ext cx="30" cy="0"/>
          </a:xfrm>
          <a:prstGeom prst="line">
            <a:avLst/>
          </a:prstGeom>
          <a:noFill/>
          <a:ln w="9525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2520" name="Rectangle 60"/>
          <xdr:cNvSpPr>
            <a:spLocks noChangeArrowheads="1"/>
          </xdr:cNvSpPr>
        </xdr:nvSpPr>
        <xdr:spPr bwMode="auto">
          <a:xfrm>
            <a:off x="777" y="71"/>
            <a:ext cx="7" cy="6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72521" name="Rectangle 61"/>
          <xdr:cNvSpPr>
            <a:spLocks noChangeArrowheads="1"/>
          </xdr:cNvSpPr>
        </xdr:nvSpPr>
        <xdr:spPr bwMode="auto">
          <a:xfrm>
            <a:off x="515" y="54"/>
            <a:ext cx="363" cy="27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32</xdr:row>
      <xdr:rowOff>19050</xdr:rowOff>
    </xdr:from>
    <xdr:to>
      <xdr:col>17</xdr:col>
      <xdr:colOff>152400</xdr:colOff>
      <xdr:row>43</xdr:row>
      <xdr:rowOff>133350</xdr:rowOff>
    </xdr:to>
    <xdr:graphicFrame macro="">
      <xdr:nvGraphicFramePr>
        <xdr:cNvPr id="49294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</xdr:row>
      <xdr:rowOff>161925</xdr:rowOff>
    </xdr:from>
    <xdr:to>
      <xdr:col>17</xdr:col>
      <xdr:colOff>180975</xdr:colOff>
      <xdr:row>23</xdr:row>
      <xdr:rowOff>161925</xdr:rowOff>
    </xdr:to>
    <xdr:graphicFrame macro="">
      <xdr:nvGraphicFramePr>
        <xdr:cNvPr id="49294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47625</xdr:colOff>
      <xdr:row>11</xdr:row>
      <xdr:rowOff>161925</xdr:rowOff>
    </xdr:from>
    <xdr:to>
      <xdr:col>36</xdr:col>
      <xdr:colOff>171450</xdr:colOff>
      <xdr:row>23</xdr:row>
      <xdr:rowOff>161925</xdr:rowOff>
    </xdr:to>
    <xdr:graphicFrame macro="">
      <xdr:nvGraphicFramePr>
        <xdr:cNvPr id="49294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38</xdr:col>
      <xdr:colOff>9525</xdr:colOff>
      <xdr:row>11</xdr:row>
      <xdr:rowOff>161925</xdr:rowOff>
    </xdr:from>
    <xdr:to>
      <xdr:col>56</xdr:col>
      <xdr:colOff>9525</xdr:colOff>
      <xdr:row>23</xdr:row>
      <xdr:rowOff>171450</xdr:rowOff>
    </xdr:to>
    <xdr:graphicFrame macro="">
      <xdr:nvGraphicFramePr>
        <xdr:cNvPr id="49294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28575</xdr:colOff>
      <xdr:row>32</xdr:row>
      <xdr:rowOff>38100</xdr:rowOff>
    </xdr:from>
    <xdr:to>
      <xdr:col>36</xdr:col>
      <xdr:colOff>142875</xdr:colOff>
      <xdr:row>43</xdr:row>
      <xdr:rowOff>161925</xdr:rowOff>
    </xdr:to>
    <xdr:graphicFrame macro="">
      <xdr:nvGraphicFramePr>
        <xdr:cNvPr id="49294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38</xdr:col>
      <xdr:colOff>38100</xdr:colOff>
      <xdr:row>32</xdr:row>
      <xdr:rowOff>28575</xdr:rowOff>
    </xdr:from>
    <xdr:to>
      <xdr:col>55</xdr:col>
      <xdr:colOff>142875</xdr:colOff>
      <xdr:row>43</xdr:row>
      <xdr:rowOff>161925</xdr:rowOff>
    </xdr:to>
    <xdr:graphicFrame macro="">
      <xdr:nvGraphicFramePr>
        <xdr:cNvPr id="49294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oneCellAnchor>
    <xdr:from>
      <xdr:col>44</xdr:col>
      <xdr:colOff>147627</xdr:colOff>
      <xdr:row>2</xdr:row>
      <xdr:rowOff>107264</xdr:rowOff>
    </xdr:from>
    <xdr:ext cx="1990164" cy="312594"/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8682027" y="535889"/>
          <a:ext cx="1866921" cy="24628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none" lIns="27432" tIns="18288" rIns="27432" bIns="18288" anchor="ctr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判定凡例</a:t>
          </a:r>
        </a:p>
        <a:p>
          <a:pPr algn="ctr" rtl="0">
            <a:lnSpc>
              <a:spcPts val="8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○：～100%　　△：101～105%　　×：106%～</a:t>
          </a:r>
        </a:p>
      </xdr:txBody>
    </xdr:sp>
    <xdr:clientData/>
  </xdr:oneCellAnchor>
  <xdr:oneCellAnchor>
    <xdr:from>
      <xdr:col>51</xdr:col>
      <xdr:colOff>174188</xdr:colOff>
      <xdr:row>0</xdr:row>
      <xdr:rowOff>47625</xdr:rowOff>
    </xdr:from>
    <xdr:ext cx="825871" cy="357904"/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0108763" y="47625"/>
          <a:ext cx="825871" cy="3579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0" anchor="t" upright="1">
          <a:spAutoFit/>
        </a:bodyPr>
        <a:lstStyle/>
        <a:p>
          <a:pPr algn="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　月　　日</a:t>
          </a:r>
        </a:p>
        <a:p>
          <a:pPr algn="r" rtl="0">
            <a:lnSpc>
              <a:spcPts val="12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XX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部</a:t>
          </a:r>
        </a:p>
      </xdr:txBody>
    </xdr:sp>
    <xdr:clientData/>
  </xdr:oneCellAnchor>
  <xdr:oneCellAnchor>
    <xdr:from>
      <xdr:col>19</xdr:col>
      <xdr:colOff>97320</xdr:colOff>
      <xdr:row>32</xdr:row>
      <xdr:rowOff>57150</xdr:rowOff>
    </xdr:from>
    <xdr:ext cx="352902" cy="170816"/>
    <xdr:sp macro="" textlink="">
      <xdr:nvSpPr>
        <xdr:cNvPr id="33" name="Text Box 65"/>
        <xdr:cNvSpPr txBox="1">
          <a:spLocks noChangeArrowheads="1"/>
        </xdr:cNvSpPr>
      </xdr:nvSpPr>
      <xdr:spPr bwMode="auto">
        <a:xfrm>
          <a:off x="3764445" y="5514975"/>
          <a:ext cx="352902" cy="170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(t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-CO</a:t>
          </a:r>
          <a:r>
            <a:rPr lang="en-US" altLang="ja-JP" sz="800" b="0" i="0" u="none" strike="noStrike" baseline="-2500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oneCellAnchor>
    <xdr:from>
      <xdr:col>34</xdr:col>
      <xdr:colOff>157369</xdr:colOff>
      <xdr:row>32</xdr:row>
      <xdr:rowOff>47625</xdr:rowOff>
    </xdr:from>
    <xdr:ext cx="352902" cy="170816"/>
    <xdr:sp macro="" textlink="">
      <xdr:nvSpPr>
        <xdr:cNvPr id="34" name="Text Box 66"/>
        <xdr:cNvSpPr txBox="1">
          <a:spLocks noChangeArrowheads="1"/>
        </xdr:cNvSpPr>
      </xdr:nvSpPr>
      <xdr:spPr bwMode="auto">
        <a:xfrm>
          <a:off x="6824869" y="5505450"/>
          <a:ext cx="352902" cy="170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(t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-CO</a:t>
          </a:r>
          <a:r>
            <a:rPr lang="en-US" altLang="ja-JP" sz="800" b="0" i="0" u="none" strike="noStrike" baseline="-2500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twoCellAnchor editAs="oneCell">
    <xdr:from>
      <xdr:col>26</xdr:col>
      <xdr:colOff>133350</xdr:colOff>
      <xdr:row>2</xdr:row>
      <xdr:rowOff>123825</xdr:rowOff>
    </xdr:from>
    <xdr:to>
      <xdr:col>41</xdr:col>
      <xdr:colOff>161925</xdr:colOff>
      <xdr:row>3</xdr:row>
      <xdr:rowOff>95250</xdr:rowOff>
    </xdr:to>
    <xdr:grpSp>
      <xdr:nvGrpSpPr>
        <xdr:cNvPr id="492952" name="Group 68"/>
        <xdr:cNvGrpSpPr>
          <a:grpSpLocks/>
        </xdr:cNvGrpSpPr>
      </xdr:nvGrpSpPr>
      <xdr:grpSpPr bwMode="auto">
        <a:xfrm>
          <a:off x="5200650" y="552450"/>
          <a:ext cx="2895600" cy="123825"/>
          <a:chOff x="555" y="56"/>
          <a:chExt cx="302" cy="13"/>
        </a:xfrm>
      </xdr:grpSpPr>
      <xdr:sp macro="" textlink="">
        <xdr:nvSpPr>
          <xdr:cNvPr id="36" name="Rectangle 24"/>
          <xdr:cNvSpPr>
            <a:spLocks noChangeArrowheads="1"/>
          </xdr:cNvSpPr>
        </xdr:nvSpPr>
        <xdr:spPr bwMode="auto">
          <a:xfrm>
            <a:off x="555" y="56"/>
            <a:ext cx="70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altLang="ja-JP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N-1</a:t>
            </a: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年度単月実績</a:t>
            </a:r>
          </a:p>
        </xdr:txBody>
      </xdr:sp>
      <xdr:sp macro="" textlink="">
        <xdr:nvSpPr>
          <xdr:cNvPr id="37" name="Rectangle 25"/>
          <xdr:cNvSpPr>
            <a:spLocks noChangeArrowheads="1"/>
          </xdr:cNvSpPr>
        </xdr:nvSpPr>
        <xdr:spPr bwMode="auto">
          <a:xfrm>
            <a:off x="680" y="56"/>
            <a:ext cx="60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altLang="ja-JP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N</a:t>
            </a: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年度単月目標</a:t>
            </a:r>
          </a:p>
        </xdr:txBody>
      </xdr:sp>
      <xdr:sp macro="" textlink="">
        <xdr:nvSpPr>
          <xdr:cNvPr id="38" name="Rectangle 26"/>
          <xdr:cNvSpPr>
            <a:spLocks noChangeArrowheads="1"/>
          </xdr:cNvSpPr>
        </xdr:nvSpPr>
        <xdr:spPr bwMode="auto">
          <a:xfrm>
            <a:off x="797" y="56"/>
            <a:ext cx="60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altLang="ja-JP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N</a:t>
            </a: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年度単月実績</a:t>
            </a:r>
          </a:p>
        </xdr:txBody>
      </xdr:sp>
      <xdr:sp macro="" textlink="">
        <xdr:nvSpPr>
          <xdr:cNvPr id="39" name="Rectangle 27"/>
          <xdr:cNvSpPr>
            <a:spLocks noChangeArrowheads="1"/>
          </xdr:cNvSpPr>
        </xdr:nvSpPr>
        <xdr:spPr bwMode="auto">
          <a:xfrm>
            <a:off x="555" y="69"/>
            <a:ext cx="70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altLang="ja-JP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N-1</a:t>
            </a: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年度実績累計</a:t>
            </a:r>
          </a:p>
        </xdr:txBody>
      </xdr:sp>
      <xdr:sp macro="" textlink="">
        <xdr:nvSpPr>
          <xdr:cNvPr id="40" name="Rectangle 28"/>
          <xdr:cNvSpPr>
            <a:spLocks noChangeArrowheads="1"/>
          </xdr:cNvSpPr>
        </xdr:nvSpPr>
        <xdr:spPr bwMode="auto">
          <a:xfrm>
            <a:off x="680" y="68"/>
            <a:ext cx="60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altLang="ja-JP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N</a:t>
            </a: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年度目標累計</a:t>
            </a:r>
          </a:p>
        </xdr:txBody>
      </xdr:sp>
      <xdr:sp macro="" textlink="">
        <xdr:nvSpPr>
          <xdr:cNvPr id="41" name="Rectangle 29"/>
          <xdr:cNvSpPr>
            <a:spLocks noChangeArrowheads="1"/>
          </xdr:cNvSpPr>
        </xdr:nvSpPr>
        <xdr:spPr bwMode="auto">
          <a:xfrm>
            <a:off x="797" y="68"/>
            <a:ext cx="60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altLang="ja-JP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N</a:t>
            </a: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年度実績累計</a:t>
            </a:r>
          </a:p>
        </xdr:txBody>
      </xdr:sp>
      <xdr:sp macro="" textlink="">
        <xdr:nvSpPr>
          <xdr:cNvPr id="492959" name="Rectangle 30"/>
          <xdr:cNvSpPr>
            <a:spLocks noChangeArrowheads="1"/>
          </xdr:cNvSpPr>
        </xdr:nvSpPr>
        <xdr:spPr bwMode="auto">
          <a:xfrm>
            <a:off x="526" y="59"/>
            <a:ext cx="25" cy="8"/>
          </a:xfrm>
          <a:prstGeom prst="rect">
            <a:avLst/>
          </a:prstGeom>
          <a:solidFill>
            <a:srgbClr val="FFFF99"/>
          </a:solidFill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492960" name="Rectangle 47"/>
          <xdr:cNvSpPr>
            <a:spLocks noChangeArrowheads="1"/>
          </xdr:cNvSpPr>
        </xdr:nvSpPr>
        <xdr:spPr bwMode="auto">
          <a:xfrm>
            <a:off x="648" y="58"/>
            <a:ext cx="29" cy="8"/>
          </a:xfrm>
          <a:prstGeom prst="rect">
            <a:avLst/>
          </a:prstGeom>
          <a:solidFill>
            <a:srgbClr val="33CCCC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492961" name="Rectangle 48"/>
          <xdr:cNvSpPr>
            <a:spLocks noChangeArrowheads="1"/>
          </xdr:cNvSpPr>
        </xdr:nvSpPr>
        <xdr:spPr bwMode="auto">
          <a:xfrm>
            <a:off x="766" y="58"/>
            <a:ext cx="28" cy="8"/>
          </a:xfrm>
          <a:prstGeom prst="rect">
            <a:avLst/>
          </a:prstGeom>
          <a:solidFill>
            <a:srgbClr val="0000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grpSp>
        <xdr:nvGrpSpPr>
          <xdr:cNvPr id="492962" name="Group 55"/>
          <xdr:cNvGrpSpPr>
            <a:grpSpLocks/>
          </xdr:cNvGrpSpPr>
        </xdr:nvGrpSpPr>
        <xdr:grpSpPr bwMode="auto">
          <a:xfrm>
            <a:off x="524" y="74"/>
            <a:ext cx="28" cy="1"/>
            <a:chOff x="531" y="74"/>
            <a:chExt cx="27" cy="1"/>
          </a:xfrm>
        </xdr:grpSpPr>
        <xdr:sp macro="" textlink="">
          <xdr:nvSpPr>
            <xdr:cNvPr id="492969" name="Freeform 49"/>
            <xdr:cNvSpPr>
              <a:spLocks/>
            </xdr:cNvSpPr>
          </xdr:nvSpPr>
          <xdr:spPr bwMode="auto">
            <a:xfrm>
              <a:off x="531" y="74"/>
              <a:ext cx="3" cy="1"/>
            </a:xfrm>
            <a:custGeom>
              <a:avLst/>
              <a:gdLst>
                <a:gd name="T0" fmla="*/ 0 w 3"/>
                <a:gd name="T1" fmla="*/ 0 h 1"/>
                <a:gd name="T2" fmla="*/ 0 w 3"/>
                <a:gd name="T3" fmla="*/ 0 h 1"/>
                <a:gd name="T4" fmla="*/ 0 w 3"/>
                <a:gd name="T5" fmla="*/ 1 h 1"/>
                <a:gd name="T6" fmla="*/ 3 w 3"/>
                <a:gd name="T7" fmla="*/ 1 h 1"/>
                <a:gd name="T8" fmla="*/ 3 w 3"/>
                <a:gd name="T9" fmla="*/ 0 h 1"/>
                <a:gd name="T10" fmla="*/ 3 w 3"/>
                <a:gd name="T11" fmla="*/ 0 h 1"/>
                <a:gd name="T12" fmla="*/ 0 w 3"/>
                <a:gd name="T13" fmla="*/ 0 h 1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0" t="0" r="r" b="b"/>
              <a:pathLst>
                <a:path w="3" h="1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3" y="1"/>
                  </a:lnTo>
                  <a:lnTo>
                    <a:pt x="3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80808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492970" name="Freeform 50"/>
            <xdr:cNvSpPr>
              <a:spLocks/>
            </xdr:cNvSpPr>
          </xdr:nvSpPr>
          <xdr:spPr bwMode="auto">
            <a:xfrm>
              <a:off x="535" y="74"/>
              <a:ext cx="4" cy="1"/>
            </a:xfrm>
            <a:custGeom>
              <a:avLst/>
              <a:gdLst>
                <a:gd name="T0" fmla="*/ 1 w 4"/>
                <a:gd name="T1" fmla="*/ 0 h 1"/>
                <a:gd name="T2" fmla="*/ 0 w 4"/>
                <a:gd name="T3" fmla="*/ 0 h 1"/>
                <a:gd name="T4" fmla="*/ 1 w 4"/>
                <a:gd name="T5" fmla="*/ 1 h 1"/>
                <a:gd name="T6" fmla="*/ 4 w 4"/>
                <a:gd name="T7" fmla="*/ 1 h 1"/>
                <a:gd name="T8" fmla="*/ 4 w 4"/>
                <a:gd name="T9" fmla="*/ 0 h 1"/>
                <a:gd name="T10" fmla="*/ 4 w 4"/>
                <a:gd name="T11" fmla="*/ 0 h 1"/>
                <a:gd name="T12" fmla="*/ 1 w 4"/>
                <a:gd name="T13" fmla="*/ 0 h 1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0" t="0" r="r" b="b"/>
              <a:pathLst>
                <a:path w="4" h="1">
                  <a:moveTo>
                    <a:pt x="1" y="0"/>
                  </a:moveTo>
                  <a:lnTo>
                    <a:pt x="0" y="0"/>
                  </a:lnTo>
                  <a:lnTo>
                    <a:pt x="1" y="1"/>
                  </a:lnTo>
                  <a:lnTo>
                    <a:pt x="4" y="1"/>
                  </a:lnTo>
                  <a:lnTo>
                    <a:pt x="4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80808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492971" name="Freeform 51"/>
            <xdr:cNvSpPr>
              <a:spLocks/>
            </xdr:cNvSpPr>
          </xdr:nvSpPr>
          <xdr:spPr bwMode="auto">
            <a:xfrm>
              <a:off x="540" y="74"/>
              <a:ext cx="4" cy="1"/>
            </a:xfrm>
            <a:custGeom>
              <a:avLst/>
              <a:gdLst>
                <a:gd name="T0" fmla="*/ 1 w 4"/>
                <a:gd name="T1" fmla="*/ 0 h 1"/>
                <a:gd name="T2" fmla="*/ 0 w 4"/>
                <a:gd name="T3" fmla="*/ 0 h 1"/>
                <a:gd name="T4" fmla="*/ 1 w 4"/>
                <a:gd name="T5" fmla="*/ 1 h 1"/>
                <a:gd name="T6" fmla="*/ 4 w 4"/>
                <a:gd name="T7" fmla="*/ 1 h 1"/>
                <a:gd name="T8" fmla="*/ 4 w 4"/>
                <a:gd name="T9" fmla="*/ 0 h 1"/>
                <a:gd name="T10" fmla="*/ 4 w 4"/>
                <a:gd name="T11" fmla="*/ 0 h 1"/>
                <a:gd name="T12" fmla="*/ 1 w 4"/>
                <a:gd name="T13" fmla="*/ 0 h 1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0" t="0" r="r" b="b"/>
              <a:pathLst>
                <a:path w="4" h="1">
                  <a:moveTo>
                    <a:pt x="1" y="0"/>
                  </a:moveTo>
                  <a:lnTo>
                    <a:pt x="0" y="0"/>
                  </a:lnTo>
                  <a:lnTo>
                    <a:pt x="1" y="1"/>
                  </a:lnTo>
                  <a:lnTo>
                    <a:pt x="4" y="1"/>
                  </a:lnTo>
                  <a:lnTo>
                    <a:pt x="4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80808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492972" name="Freeform 52"/>
            <xdr:cNvSpPr>
              <a:spLocks/>
            </xdr:cNvSpPr>
          </xdr:nvSpPr>
          <xdr:spPr bwMode="auto">
            <a:xfrm>
              <a:off x="545" y="74"/>
              <a:ext cx="4" cy="1"/>
            </a:xfrm>
            <a:custGeom>
              <a:avLst/>
              <a:gdLst>
                <a:gd name="T0" fmla="*/ 1 w 4"/>
                <a:gd name="T1" fmla="*/ 0 h 1"/>
                <a:gd name="T2" fmla="*/ 0 w 4"/>
                <a:gd name="T3" fmla="*/ 0 h 1"/>
                <a:gd name="T4" fmla="*/ 1 w 4"/>
                <a:gd name="T5" fmla="*/ 1 h 1"/>
                <a:gd name="T6" fmla="*/ 4 w 4"/>
                <a:gd name="T7" fmla="*/ 1 h 1"/>
                <a:gd name="T8" fmla="*/ 4 w 4"/>
                <a:gd name="T9" fmla="*/ 0 h 1"/>
                <a:gd name="T10" fmla="*/ 4 w 4"/>
                <a:gd name="T11" fmla="*/ 0 h 1"/>
                <a:gd name="T12" fmla="*/ 1 w 4"/>
                <a:gd name="T13" fmla="*/ 0 h 1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0" t="0" r="r" b="b"/>
              <a:pathLst>
                <a:path w="4" h="1">
                  <a:moveTo>
                    <a:pt x="1" y="0"/>
                  </a:moveTo>
                  <a:lnTo>
                    <a:pt x="0" y="0"/>
                  </a:lnTo>
                  <a:lnTo>
                    <a:pt x="1" y="1"/>
                  </a:lnTo>
                  <a:lnTo>
                    <a:pt x="4" y="1"/>
                  </a:lnTo>
                  <a:lnTo>
                    <a:pt x="4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80808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492973" name="Freeform 53"/>
            <xdr:cNvSpPr>
              <a:spLocks/>
            </xdr:cNvSpPr>
          </xdr:nvSpPr>
          <xdr:spPr bwMode="auto">
            <a:xfrm>
              <a:off x="550" y="74"/>
              <a:ext cx="3" cy="1"/>
            </a:xfrm>
            <a:custGeom>
              <a:avLst/>
              <a:gdLst>
                <a:gd name="T0" fmla="*/ 1 w 3"/>
                <a:gd name="T1" fmla="*/ 0 h 1"/>
                <a:gd name="T2" fmla="*/ 0 w 3"/>
                <a:gd name="T3" fmla="*/ 0 h 1"/>
                <a:gd name="T4" fmla="*/ 1 w 3"/>
                <a:gd name="T5" fmla="*/ 1 h 1"/>
                <a:gd name="T6" fmla="*/ 3 w 3"/>
                <a:gd name="T7" fmla="*/ 1 h 1"/>
                <a:gd name="T8" fmla="*/ 3 w 3"/>
                <a:gd name="T9" fmla="*/ 0 h 1"/>
                <a:gd name="T10" fmla="*/ 3 w 3"/>
                <a:gd name="T11" fmla="*/ 0 h 1"/>
                <a:gd name="T12" fmla="*/ 1 w 3"/>
                <a:gd name="T13" fmla="*/ 0 h 1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0" t="0" r="r" b="b"/>
              <a:pathLst>
                <a:path w="3" h="1">
                  <a:moveTo>
                    <a:pt x="1" y="0"/>
                  </a:moveTo>
                  <a:lnTo>
                    <a:pt x="0" y="0"/>
                  </a:lnTo>
                  <a:lnTo>
                    <a:pt x="1" y="1"/>
                  </a:lnTo>
                  <a:lnTo>
                    <a:pt x="3" y="1"/>
                  </a:lnTo>
                  <a:lnTo>
                    <a:pt x="3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80808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492974" name="Freeform 54"/>
            <xdr:cNvSpPr>
              <a:spLocks/>
            </xdr:cNvSpPr>
          </xdr:nvSpPr>
          <xdr:spPr bwMode="auto">
            <a:xfrm>
              <a:off x="555" y="74"/>
              <a:ext cx="3" cy="1"/>
            </a:xfrm>
            <a:custGeom>
              <a:avLst/>
              <a:gdLst>
                <a:gd name="T0" fmla="*/ 1 w 3"/>
                <a:gd name="T1" fmla="*/ 0 h 1"/>
                <a:gd name="T2" fmla="*/ 0 w 3"/>
                <a:gd name="T3" fmla="*/ 0 h 1"/>
                <a:gd name="T4" fmla="*/ 1 w 3"/>
                <a:gd name="T5" fmla="*/ 1 h 1"/>
                <a:gd name="T6" fmla="*/ 3 w 3"/>
                <a:gd name="T7" fmla="*/ 1 h 1"/>
                <a:gd name="T8" fmla="*/ 3 w 3"/>
                <a:gd name="T9" fmla="*/ 0 h 1"/>
                <a:gd name="T10" fmla="*/ 3 w 3"/>
                <a:gd name="T11" fmla="*/ 0 h 1"/>
                <a:gd name="T12" fmla="*/ 1 w 3"/>
                <a:gd name="T13" fmla="*/ 0 h 1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0" t="0" r="r" b="b"/>
              <a:pathLst>
                <a:path w="3" h="1">
                  <a:moveTo>
                    <a:pt x="1" y="0"/>
                  </a:moveTo>
                  <a:lnTo>
                    <a:pt x="0" y="0"/>
                  </a:lnTo>
                  <a:lnTo>
                    <a:pt x="1" y="1"/>
                  </a:lnTo>
                  <a:lnTo>
                    <a:pt x="3" y="1"/>
                  </a:lnTo>
                  <a:lnTo>
                    <a:pt x="3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80808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492963" name="Freeform 56"/>
          <xdr:cNvSpPr>
            <a:spLocks/>
          </xdr:cNvSpPr>
        </xdr:nvSpPr>
        <xdr:spPr bwMode="auto">
          <a:xfrm>
            <a:off x="535" y="70"/>
            <a:ext cx="9" cy="9"/>
          </a:xfrm>
          <a:custGeom>
            <a:avLst/>
            <a:gdLst>
              <a:gd name="T0" fmla="*/ 4 w 9"/>
              <a:gd name="T1" fmla="*/ 0 h 9"/>
              <a:gd name="T2" fmla="*/ 0 w 9"/>
              <a:gd name="T3" fmla="*/ 4 h 9"/>
              <a:gd name="T4" fmla="*/ 4 w 9"/>
              <a:gd name="T5" fmla="*/ 9 h 9"/>
              <a:gd name="T6" fmla="*/ 9 w 9"/>
              <a:gd name="T7" fmla="*/ 4 h 9"/>
              <a:gd name="T8" fmla="*/ 4 w 9"/>
              <a:gd name="T9" fmla="*/ 0 h 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9" h="9">
                <a:moveTo>
                  <a:pt x="4" y="0"/>
                </a:moveTo>
                <a:lnTo>
                  <a:pt x="0" y="4"/>
                </a:lnTo>
                <a:lnTo>
                  <a:pt x="4" y="9"/>
                </a:lnTo>
                <a:lnTo>
                  <a:pt x="9" y="4"/>
                </a:lnTo>
                <a:lnTo>
                  <a:pt x="4" y="0"/>
                </a:lnTo>
                <a:close/>
              </a:path>
            </a:pathLst>
          </a:custGeom>
          <a:solidFill>
            <a:srgbClr val="FFFFFF"/>
          </a:solidFill>
          <a:ln w="9525" cap="rnd">
            <a:solidFill>
              <a:srgbClr val="80808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92964" name="Line 57"/>
          <xdr:cNvSpPr>
            <a:spLocks noChangeShapeType="1"/>
          </xdr:cNvSpPr>
        </xdr:nvSpPr>
        <xdr:spPr bwMode="auto">
          <a:xfrm>
            <a:off x="648" y="73"/>
            <a:ext cx="30" cy="1"/>
          </a:xfrm>
          <a:prstGeom prst="line">
            <a:avLst/>
          </a:prstGeom>
          <a:noFill/>
          <a:ln w="9525" cap="rnd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965" name="Freeform 58"/>
          <xdr:cNvSpPr>
            <a:spLocks/>
          </xdr:cNvSpPr>
        </xdr:nvSpPr>
        <xdr:spPr bwMode="auto">
          <a:xfrm>
            <a:off x="659" y="70"/>
            <a:ext cx="10" cy="9"/>
          </a:xfrm>
          <a:custGeom>
            <a:avLst/>
            <a:gdLst>
              <a:gd name="T0" fmla="*/ 5 w 10"/>
              <a:gd name="T1" fmla="*/ 0 h 9"/>
              <a:gd name="T2" fmla="*/ 0 w 10"/>
              <a:gd name="T3" fmla="*/ 4 h 9"/>
              <a:gd name="T4" fmla="*/ 5 w 10"/>
              <a:gd name="T5" fmla="*/ 9 h 9"/>
              <a:gd name="T6" fmla="*/ 10 w 10"/>
              <a:gd name="T7" fmla="*/ 4 h 9"/>
              <a:gd name="T8" fmla="*/ 5 w 10"/>
              <a:gd name="T9" fmla="*/ 0 h 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0" h="9">
                <a:moveTo>
                  <a:pt x="5" y="0"/>
                </a:moveTo>
                <a:lnTo>
                  <a:pt x="0" y="4"/>
                </a:lnTo>
                <a:lnTo>
                  <a:pt x="5" y="9"/>
                </a:lnTo>
                <a:lnTo>
                  <a:pt x="10" y="4"/>
                </a:lnTo>
                <a:lnTo>
                  <a:pt x="5" y="0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92966" name="Line 59"/>
          <xdr:cNvSpPr>
            <a:spLocks noChangeShapeType="1"/>
          </xdr:cNvSpPr>
        </xdr:nvSpPr>
        <xdr:spPr bwMode="auto">
          <a:xfrm flipV="1">
            <a:off x="765" y="74"/>
            <a:ext cx="30" cy="0"/>
          </a:xfrm>
          <a:prstGeom prst="line">
            <a:avLst/>
          </a:prstGeom>
          <a:noFill/>
          <a:ln w="9525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967" name="Rectangle 60"/>
          <xdr:cNvSpPr>
            <a:spLocks noChangeArrowheads="1"/>
          </xdr:cNvSpPr>
        </xdr:nvSpPr>
        <xdr:spPr bwMode="auto">
          <a:xfrm>
            <a:off x="777" y="71"/>
            <a:ext cx="7" cy="6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92968" name="Rectangle 61"/>
          <xdr:cNvSpPr>
            <a:spLocks noChangeArrowheads="1"/>
          </xdr:cNvSpPr>
        </xdr:nvSpPr>
        <xdr:spPr bwMode="auto">
          <a:xfrm>
            <a:off x="515" y="54"/>
            <a:ext cx="363" cy="27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32</xdr:row>
      <xdr:rowOff>19050</xdr:rowOff>
    </xdr:from>
    <xdr:to>
      <xdr:col>17</xdr:col>
      <xdr:colOff>152400</xdr:colOff>
      <xdr:row>43</xdr:row>
      <xdr:rowOff>133350</xdr:rowOff>
    </xdr:to>
    <xdr:graphicFrame macro="">
      <xdr:nvGraphicFramePr>
        <xdr:cNvPr id="493966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</xdr:row>
      <xdr:rowOff>161925</xdr:rowOff>
    </xdr:from>
    <xdr:to>
      <xdr:col>17</xdr:col>
      <xdr:colOff>180975</xdr:colOff>
      <xdr:row>23</xdr:row>
      <xdr:rowOff>161925</xdr:rowOff>
    </xdr:to>
    <xdr:graphicFrame macro="">
      <xdr:nvGraphicFramePr>
        <xdr:cNvPr id="49396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47625</xdr:colOff>
      <xdr:row>11</xdr:row>
      <xdr:rowOff>161925</xdr:rowOff>
    </xdr:from>
    <xdr:to>
      <xdr:col>36</xdr:col>
      <xdr:colOff>171450</xdr:colOff>
      <xdr:row>23</xdr:row>
      <xdr:rowOff>161925</xdr:rowOff>
    </xdr:to>
    <xdr:graphicFrame macro="">
      <xdr:nvGraphicFramePr>
        <xdr:cNvPr id="49396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38</xdr:col>
      <xdr:colOff>9525</xdr:colOff>
      <xdr:row>11</xdr:row>
      <xdr:rowOff>161925</xdr:rowOff>
    </xdr:from>
    <xdr:to>
      <xdr:col>56</xdr:col>
      <xdr:colOff>9525</xdr:colOff>
      <xdr:row>23</xdr:row>
      <xdr:rowOff>171450</xdr:rowOff>
    </xdr:to>
    <xdr:graphicFrame macro="">
      <xdr:nvGraphicFramePr>
        <xdr:cNvPr id="493969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28575</xdr:colOff>
      <xdr:row>32</xdr:row>
      <xdr:rowOff>38100</xdr:rowOff>
    </xdr:from>
    <xdr:to>
      <xdr:col>36</xdr:col>
      <xdr:colOff>142875</xdr:colOff>
      <xdr:row>43</xdr:row>
      <xdr:rowOff>161925</xdr:rowOff>
    </xdr:to>
    <xdr:graphicFrame macro="">
      <xdr:nvGraphicFramePr>
        <xdr:cNvPr id="49397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38</xdr:col>
      <xdr:colOff>38100</xdr:colOff>
      <xdr:row>32</xdr:row>
      <xdr:rowOff>28575</xdr:rowOff>
    </xdr:from>
    <xdr:to>
      <xdr:col>55</xdr:col>
      <xdr:colOff>142875</xdr:colOff>
      <xdr:row>43</xdr:row>
      <xdr:rowOff>161925</xdr:rowOff>
    </xdr:to>
    <xdr:graphicFrame macro="">
      <xdr:nvGraphicFramePr>
        <xdr:cNvPr id="49397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oneCellAnchor>
    <xdr:from>
      <xdr:col>44</xdr:col>
      <xdr:colOff>147627</xdr:colOff>
      <xdr:row>2</xdr:row>
      <xdr:rowOff>107264</xdr:rowOff>
    </xdr:from>
    <xdr:ext cx="1990164" cy="312594"/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8682027" y="535889"/>
          <a:ext cx="1866921" cy="24628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none" lIns="27432" tIns="18288" rIns="27432" bIns="18288" anchor="ctr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判定凡例</a:t>
          </a:r>
        </a:p>
        <a:p>
          <a:pPr algn="ctr" rtl="0">
            <a:lnSpc>
              <a:spcPts val="8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○：～100%　　△：101～105%　　×：106%～</a:t>
          </a:r>
        </a:p>
      </xdr:txBody>
    </xdr:sp>
    <xdr:clientData/>
  </xdr:oneCellAnchor>
  <xdr:oneCellAnchor>
    <xdr:from>
      <xdr:col>51</xdr:col>
      <xdr:colOff>174188</xdr:colOff>
      <xdr:row>0</xdr:row>
      <xdr:rowOff>47625</xdr:rowOff>
    </xdr:from>
    <xdr:ext cx="825871" cy="357904"/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0108763" y="47625"/>
          <a:ext cx="825871" cy="3579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0" anchor="t" upright="1">
          <a:spAutoFit/>
        </a:bodyPr>
        <a:lstStyle/>
        <a:p>
          <a:pPr algn="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　月　　日</a:t>
          </a:r>
        </a:p>
        <a:p>
          <a:pPr algn="r" rtl="0">
            <a:lnSpc>
              <a:spcPts val="12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XX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部</a:t>
          </a:r>
        </a:p>
      </xdr:txBody>
    </xdr:sp>
    <xdr:clientData/>
  </xdr:oneCellAnchor>
  <xdr:oneCellAnchor>
    <xdr:from>
      <xdr:col>19</xdr:col>
      <xdr:colOff>97320</xdr:colOff>
      <xdr:row>32</xdr:row>
      <xdr:rowOff>57150</xdr:rowOff>
    </xdr:from>
    <xdr:ext cx="352902" cy="170816"/>
    <xdr:sp macro="" textlink="">
      <xdr:nvSpPr>
        <xdr:cNvPr id="33" name="Text Box 65"/>
        <xdr:cNvSpPr txBox="1">
          <a:spLocks noChangeArrowheads="1"/>
        </xdr:cNvSpPr>
      </xdr:nvSpPr>
      <xdr:spPr bwMode="auto">
        <a:xfrm>
          <a:off x="3764445" y="5514975"/>
          <a:ext cx="352902" cy="170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(t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-CO</a:t>
          </a:r>
          <a:r>
            <a:rPr lang="en-US" altLang="ja-JP" sz="800" b="0" i="0" u="none" strike="noStrike" baseline="-2500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oneCellAnchor>
    <xdr:from>
      <xdr:col>34</xdr:col>
      <xdr:colOff>157369</xdr:colOff>
      <xdr:row>32</xdr:row>
      <xdr:rowOff>47625</xdr:rowOff>
    </xdr:from>
    <xdr:ext cx="352902" cy="170816"/>
    <xdr:sp macro="" textlink="">
      <xdr:nvSpPr>
        <xdr:cNvPr id="34" name="Text Box 66"/>
        <xdr:cNvSpPr txBox="1">
          <a:spLocks noChangeArrowheads="1"/>
        </xdr:cNvSpPr>
      </xdr:nvSpPr>
      <xdr:spPr bwMode="auto">
        <a:xfrm>
          <a:off x="6824869" y="5505450"/>
          <a:ext cx="352902" cy="170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(t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-CO</a:t>
          </a:r>
          <a:r>
            <a:rPr lang="en-US" altLang="ja-JP" sz="800" b="0" i="0" u="none" strike="noStrike" baseline="-2500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twoCellAnchor editAs="oneCell">
    <xdr:from>
      <xdr:col>26</xdr:col>
      <xdr:colOff>133350</xdr:colOff>
      <xdr:row>2</xdr:row>
      <xdr:rowOff>123825</xdr:rowOff>
    </xdr:from>
    <xdr:to>
      <xdr:col>41</xdr:col>
      <xdr:colOff>161925</xdr:colOff>
      <xdr:row>3</xdr:row>
      <xdr:rowOff>95250</xdr:rowOff>
    </xdr:to>
    <xdr:grpSp>
      <xdr:nvGrpSpPr>
        <xdr:cNvPr id="493976" name="Group 68"/>
        <xdr:cNvGrpSpPr>
          <a:grpSpLocks/>
        </xdr:cNvGrpSpPr>
      </xdr:nvGrpSpPr>
      <xdr:grpSpPr bwMode="auto">
        <a:xfrm>
          <a:off x="5200650" y="552450"/>
          <a:ext cx="2895600" cy="123825"/>
          <a:chOff x="555" y="56"/>
          <a:chExt cx="302" cy="13"/>
        </a:xfrm>
      </xdr:grpSpPr>
      <xdr:sp macro="" textlink="">
        <xdr:nvSpPr>
          <xdr:cNvPr id="36" name="Rectangle 24"/>
          <xdr:cNvSpPr>
            <a:spLocks noChangeArrowheads="1"/>
          </xdr:cNvSpPr>
        </xdr:nvSpPr>
        <xdr:spPr bwMode="auto">
          <a:xfrm>
            <a:off x="555" y="56"/>
            <a:ext cx="70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altLang="ja-JP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N-1</a:t>
            </a: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年度単月実績</a:t>
            </a:r>
          </a:p>
        </xdr:txBody>
      </xdr:sp>
      <xdr:sp macro="" textlink="">
        <xdr:nvSpPr>
          <xdr:cNvPr id="37" name="Rectangle 25"/>
          <xdr:cNvSpPr>
            <a:spLocks noChangeArrowheads="1"/>
          </xdr:cNvSpPr>
        </xdr:nvSpPr>
        <xdr:spPr bwMode="auto">
          <a:xfrm>
            <a:off x="680" y="56"/>
            <a:ext cx="60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altLang="ja-JP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N</a:t>
            </a: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年度単月目標</a:t>
            </a:r>
          </a:p>
        </xdr:txBody>
      </xdr:sp>
      <xdr:sp macro="" textlink="">
        <xdr:nvSpPr>
          <xdr:cNvPr id="38" name="Rectangle 26"/>
          <xdr:cNvSpPr>
            <a:spLocks noChangeArrowheads="1"/>
          </xdr:cNvSpPr>
        </xdr:nvSpPr>
        <xdr:spPr bwMode="auto">
          <a:xfrm>
            <a:off x="797" y="56"/>
            <a:ext cx="60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altLang="ja-JP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N</a:t>
            </a: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年度単月実績</a:t>
            </a:r>
          </a:p>
        </xdr:txBody>
      </xdr:sp>
      <xdr:sp macro="" textlink="">
        <xdr:nvSpPr>
          <xdr:cNvPr id="39" name="Rectangle 27"/>
          <xdr:cNvSpPr>
            <a:spLocks noChangeArrowheads="1"/>
          </xdr:cNvSpPr>
        </xdr:nvSpPr>
        <xdr:spPr bwMode="auto">
          <a:xfrm>
            <a:off x="555" y="69"/>
            <a:ext cx="70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altLang="ja-JP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N-1</a:t>
            </a: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年度実績累計</a:t>
            </a:r>
          </a:p>
        </xdr:txBody>
      </xdr:sp>
      <xdr:sp macro="" textlink="">
        <xdr:nvSpPr>
          <xdr:cNvPr id="40" name="Rectangle 28"/>
          <xdr:cNvSpPr>
            <a:spLocks noChangeArrowheads="1"/>
          </xdr:cNvSpPr>
        </xdr:nvSpPr>
        <xdr:spPr bwMode="auto">
          <a:xfrm>
            <a:off x="680" y="68"/>
            <a:ext cx="60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altLang="ja-JP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N</a:t>
            </a: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年度目標累計</a:t>
            </a:r>
          </a:p>
        </xdr:txBody>
      </xdr:sp>
      <xdr:sp macro="" textlink="">
        <xdr:nvSpPr>
          <xdr:cNvPr id="41" name="Rectangle 29"/>
          <xdr:cNvSpPr>
            <a:spLocks noChangeArrowheads="1"/>
          </xdr:cNvSpPr>
        </xdr:nvSpPr>
        <xdr:spPr bwMode="auto">
          <a:xfrm>
            <a:off x="797" y="68"/>
            <a:ext cx="60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altLang="ja-JP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N</a:t>
            </a: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年度実績累計</a:t>
            </a:r>
          </a:p>
        </xdr:txBody>
      </xdr:sp>
      <xdr:sp macro="" textlink="">
        <xdr:nvSpPr>
          <xdr:cNvPr id="493983" name="Rectangle 30"/>
          <xdr:cNvSpPr>
            <a:spLocks noChangeArrowheads="1"/>
          </xdr:cNvSpPr>
        </xdr:nvSpPr>
        <xdr:spPr bwMode="auto">
          <a:xfrm>
            <a:off x="526" y="59"/>
            <a:ext cx="25" cy="8"/>
          </a:xfrm>
          <a:prstGeom prst="rect">
            <a:avLst/>
          </a:prstGeom>
          <a:solidFill>
            <a:srgbClr val="FFFF99"/>
          </a:solidFill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493984" name="Rectangle 47"/>
          <xdr:cNvSpPr>
            <a:spLocks noChangeArrowheads="1"/>
          </xdr:cNvSpPr>
        </xdr:nvSpPr>
        <xdr:spPr bwMode="auto">
          <a:xfrm>
            <a:off x="648" y="58"/>
            <a:ext cx="29" cy="8"/>
          </a:xfrm>
          <a:prstGeom prst="rect">
            <a:avLst/>
          </a:prstGeom>
          <a:solidFill>
            <a:srgbClr val="33CCCC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493985" name="Rectangle 48"/>
          <xdr:cNvSpPr>
            <a:spLocks noChangeArrowheads="1"/>
          </xdr:cNvSpPr>
        </xdr:nvSpPr>
        <xdr:spPr bwMode="auto">
          <a:xfrm>
            <a:off x="766" y="58"/>
            <a:ext cx="28" cy="8"/>
          </a:xfrm>
          <a:prstGeom prst="rect">
            <a:avLst/>
          </a:prstGeom>
          <a:solidFill>
            <a:srgbClr val="0000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grpSp>
        <xdr:nvGrpSpPr>
          <xdr:cNvPr id="493986" name="Group 55"/>
          <xdr:cNvGrpSpPr>
            <a:grpSpLocks/>
          </xdr:cNvGrpSpPr>
        </xdr:nvGrpSpPr>
        <xdr:grpSpPr bwMode="auto">
          <a:xfrm>
            <a:off x="524" y="74"/>
            <a:ext cx="28" cy="1"/>
            <a:chOff x="531" y="74"/>
            <a:chExt cx="27" cy="1"/>
          </a:xfrm>
        </xdr:grpSpPr>
        <xdr:sp macro="" textlink="">
          <xdr:nvSpPr>
            <xdr:cNvPr id="493993" name="Freeform 49"/>
            <xdr:cNvSpPr>
              <a:spLocks/>
            </xdr:cNvSpPr>
          </xdr:nvSpPr>
          <xdr:spPr bwMode="auto">
            <a:xfrm>
              <a:off x="531" y="74"/>
              <a:ext cx="3" cy="1"/>
            </a:xfrm>
            <a:custGeom>
              <a:avLst/>
              <a:gdLst>
                <a:gd name="T0" fmla="*/ 0 w 3"/>
                <a:gd name="T1" fmla="*/ 0 h 1"/>
                <a:gd name="T2" fmla="*/ 0 w 3"/>
                <a:gd name="T3" fmla="*/ 0 h 1"/>
                <a:gd name="T4" fmla="*/ 0 w 3"/>
                <a:gd name="T5" fmla="*/ 1 h 1"/>
                <a:gd name="T6" fmla="*/ 3 w 3"/>
                <a:gd name="T7" fmla="*/ 1 h 1"/>
                <a:gd name="T8" fmla="*/ 3 w 3"/>
                <a:gd name="T9" fmla="*/ 0 h 1"/>
                <a:gd name="T10" fmla="*/ 3 w 3"/>
                <a:gd name="T11" fmla="*/ 0 h 1"/>
                <a:gd name="T12" fmla="*/ 0 w 3"/>
                <a:gd name="T13" fmla="*/ 0 h 1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0" t="0" r="r" b="b"/>
              <a:pathLst>
                <a:path w="3" h="1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3" y="1"/>
                  </a:lnTo>
                  <a:lnTo>
                    <a:pt x="3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80808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493994" name="Freeform 50"/>
            <xdr:cNvSpPr>
              <a:spLocks/>
            </xdr:cNvSpPr>
          </xdr:nvSpPr>
          <xdr:spPr bwMode="auto">
            <a:xfrm>
              <a:off x="535" y="74"/>
              <a:ext cx="4" cy="1"/>
            </a:xfrm>
            <a:custGeom>
              <a:avLst/>
              <a:gdLst>
                <a:gd name="T0" fmla="*/ 1 w 4"/>
                <a:gd name="T1" fmla="*/ 0 h 1"/>
                <a:gd name="T2" fmla="*/ 0 w 4"/>
                <a:gd name="T3" fmla="*/ 0 h 1"/>
                <a:gd name="T4" fmla="*/ 1 w 4"/>
                <a:gd name="T5" fmla="*/ 1 h 1"/>
                <a:gd name="T6" fmla="*/ 4 w 4"/>
                <a:gd name="T7" fmla="*/ 1 h 1"/>
                <a:gd name="T8" fmla="*/ 4 w 4"/>
                <a:gd name="T9" fmla="*/ 0 h 1"/>
                <a:gd name="T10" fmla="*/ 4 w 4"/>
                <a:gd name="T11" fmla="*/ 0 h 1"/>
                <a:gd name="T12" fmla="*/ 1 w 4"/>
                <a:gd name="T13" fmla="*/ 0 h 1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0" t="0" r="r" b="b"/>
              <a:pathLst>
                <a:path w="4" h="1">
                  <a:moveTo>
                    <a:pt x="1" y="0"/>
                  </a:moveTo>
                  <a:lnTo>
                    <a:pt x="0" y="0"/>
                  </a:lnTo>
                  <a:lnTo>
                    <a:pt x="1" y="1"/>
                  </a:lnTo>
                  <a:lnTo>
                    <a:pt x="4" y="1"/>
                  </a:lnTo>
                  <a:lnTo>
                    <a:pt x="4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80808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493995" name="Freeform 51"/>
            <xdr:cNvSpPr>
              <a:spLocks/>
            </xdr:cNvSpPr>
          </xdr:nvSpPr>
          <xdr:spPr bwMode="auto">
            <a:xfrm>
              <a:off x="540" y="74"/>
              <a:ext cx="4" cy="1"/>
            </a:xfrm>
            <a:custGeom>
              <a:avLst/>
              <a:gdLst>
                <a:gd name="T0" fmla="*/ 1 w 4"/>
                <a:gd name="T1" fmla="*/ 0 h 1"/>
                <a:gd name="T2" fmla="*/ 0 w 4"/>
                <a:gd name="T3" fmla="*/ 0 h 1"/>
                <a:gd name="T4" fmla="*/ 1 w 4"/>
                <a:gd name="T5" fmla="*/ 1 h 1"/>
                <a:gd name="T6" fmla="*/ 4 w 4"/>
                <a:gd name="T7" fmla="*/ 1 h 1"/>
                <a:gd name="T8" fmla="*/ 4 w 4"/>
                <a:gd name="T9" fmla="*/ 0 h 1"/>
                <a:gd name="T10" fmla="*/ 4 w 4"/>
                <a:gd name="T11" fmla="*/ 0 h 1"/>
                <a:gd name="T12" fmla="*/ 1 w 4"/>
                <a:gd name="T13" fmla="*/ 0 h 1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0" t="0" r="r" b="b"/>
              <a:pathLst>
                <a:path w="4" h="1">
                  <a:moveTo>
                    <a:pt x="1" y="0"/>
                  </a:moveTo>
                  <a:lnTo>
                    <a:pt x="0" y="0"/>
                  </a:lnTo>
                  <a:lnTo>
                    <a:pt x="1" y="1"/>
                  </a:lnTo>
                  <a:lnTo>
                    <a:pt x="4" y="1"/>
                  </a:lnTo>
                  <a:lnTo>
                    <a:pt x="4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80808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493996" name="Freeform 52"/>
            <xdr:cNvSpPr>
              <a:spLocks/>
            </xdr:cNvSpPr>
          </xdr:nvSpPr>
          <xdr:spPr bwMode="auto">
            <a:xfrm>
              <a:off x="545" y="74"/>
              <a:ext cx="4" cy="1"/>
            </a:xfrm>
            <a:custGeom>
              <a:avLst/>
              <a:gdLst>
                <a:gd name="T0" fmla="*/ 1 w 4"/>
                <a:gd name="T1" fmla="*/ 0 h 1"/>
                <a:gd name="T2" fmla="*/ 0 w 4"/>
                <a:gd name="T3" fmla="*/ 0 h 1"/>
                <a:gd name="T4" fmla="*/ 1 w 4"/>
                <a:gd name="T5" fmla="*/ 1 h 1"/>
                <a:gd name="T6" fmla="*/ 4 w 4"/>
                <a:gd name="T7" fmla="*/ 1 h 1"/>
                <a:gd name="T8" fmla="*/ 4 w 4"/>
                <a:gd name="T9" fmla="*/ 0 h 1"/>
                <a:gd name="T10" fmla="*/ 4 w 4"/>
                <a:gd name="T11" fmla="*/ 0 h 1"/>
                <a:gd name="T12" fmla="*/ 1 w 4"/>
                <a:gd name="T13" fmla="*/ 0 h 1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0" t="0" r="r" b="b"/>
              <a:pathLst>
                <a:path w="4" h="1">
                  <a:moveTo>
                    <a:pt x="1" y="0"/>
                  </a:moveTo>
                  <a:lnTo>
                    <a:pt x="0" y="0"/>
                  </a:lnTo>
                  <a:lnTo>
                    <a:pt x="1" y="1"/>
                  </a:lnTo>
                  <a:lnTo>
                    <a:pt x="4" y="1"/>
                  </a:lnTo>
                  <a:lnTo>
                    <a:pt x="4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80808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493997" name="Freeform 53"/>
            <xdr:cNvSpPr>
              <a:spLocks/>
            </xdr:cNvSpPr>
          </xdr:nvSpPr>
          <xdr:spPr bwMode="auto">
            <a:xfrm>
              <a:off x="550" y="74"/>
              <a:ext cx="3" cy="1"/>
            </a:xfrm>
            <a:custGeom>
              <a:avLst/>
              <a:gdLst>
                <a:gd name="T0" fmla="*/ 1 w 3"/>
                <a:gd name="T1" fmla="*/ 0 h 1"/>
                <a:gd name="T2" fmla="*/ 0 w 3"/>
                <a:gd name="T3" fmla="*/ 0 h 1"/>
                <a:gd name="T4" fmla="*/ 1 w 3"/>
                <a:gd name="T5" fmla="*/ 1 h 1"/>
                <a:gd name="T6" fmla="*/ 3 w 3"/>
                <a:gd name="T7" fmla="*/ 1 h 1"/>
                <a:gd name="T8" fmla="*/ 3 w 3"/>
                <a:gd name="T9" fmla="*/ 0 h 1"/>
                <a:gd name="T10" fmla="*/ 3 w 3"/>
                <a:gd name="T11" fmla="*/ 0 h 1"/>
                <a:gd name="T12" fmla="*/ 1 w 3"/>
                <a:gd name="T13" fmla="*/ 0 h 1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0" t="0" r="r" b="b"/>
              <a:pathLst>
                <a:path w="3" h="1">
                  <a:moveTo>
                    <a:pt x="1" y="0"/>
                  </a:moveTo>
                  <a:lnTo>
                    <a:pt x="0" y="0"/>
                  </a:lnTo>
                  <a:lnTo>
                    <a:pt x="1" y="1"/>
                  </a:lnTo>
                  <a:lnTo>
                    <a:pt x="3" y="1"/>
                  </a:lnTo>
                  <a:lnTo>
                    <a:pt x="3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80808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493998" name="Freeform 54"/>
            <xdr:cNvSpPr>
              <a:spLocks/>
            </xdr:cNvSpPr>
          </xdr:nvSpPr>
          <xdr:spPr bwMode="auto">
            <a:xfrm>
              <a:off x="555" y="74"/>
              <a:ext cx="3" cy="1"/>
            </a:xfrm>
            <a:custGeom>
              <a:avLst/>
              <a:gdLst>
                <a:gd name="T0" fmla="*/ 1 w 3"/>
                <a:gd name="T1" fmla="*/ 0 h 1"/>
                <a:gd name="T2" fmla="*/ 0 w 3"/>
                <a:gd name="T3" fmla="*/ 0 h 1"/>
                <a:gd name="T4" fmla="*/ 1 w 3"/>
                <a:gd name="T5" fmla="*/ 1 h 1"/>
                <a:gd name="T6" fmla="*/ 3 w 3"/>
                <a:gd name="T7" fmla="*/ 1 h 1"/>
                <a:gd name="T8" fmla="*/ 3 w 3"/>
                <a:gd name="T9" fmla="*/ 0 h 1"/>
                <a:gd name="T10" fmla="*/ 3 w 3"/>
                <a:gd name="T11" fmla="*/ 0 h 1"/>
                <a:gd name="T12" fmla="*/ 1 w 3"/>
                <a:gd name="T13" fmla="*/ 0 h 1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0" t="0" r="r" b="b"/>
              <a:pathLst>
                <a:path w="3" h="1">
                  <a:moveTo>
                    <a:pt x="1" y="0"/>
                  </a:moveTo>
                  <a:lnTo>
                    <a:pt x="0" y="0"/>
                  </a:lnTo>
                  <a:lnTo>
                    <a:pt x="1" y="1"/>
                  </a:lnTo>
                  <a:lnTo>
                    <a:pt x="3" y="1"/>
                  </a:lnTo>
                  <a:lnTo>
                    <a:pt x="3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80808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493987" name="Freeform 56"/>
          <xdr:cNvSpPr>
            <a:spLocks/>
          </xdr:cNvSpPr>
        </xdr:nvSpPr>
        <xdr:spPr bwMode="auto">
          <a:xfrm>
            <a:off x="535" y="70"/>
            <a:ext cx="9" cy="9"/>
          </a:xfrm>
          <a:custGeom>
            <a:avLst/>
            <a:gdLst>
              <a:gd name="T0" fmla="*/ 4 w 9"/>
              <a:gd name="T1" fmla="*/ 0 h 9"/>
              <a:gd name="T2" fmla="*/ 0 w 9"/>
              <a:gd name="T3" fmla="*/ 4 h 9"/>
              <a:gd name="T4" fmla="*/ 4 w 9"/>
              <a:gd name="T5" fmla="*/ 9 h 9"/>
              <a:gd name="T6" fmla="*/ 9 w 9"/>
              <a:gd name="T7" fmla="*/ 4 h 9"/>
              <a:gd name="T8" fmla="*/ 4 w 9"/>
              <a:gd name="T9" fmla="*/ 0 h 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9" h="9">
                <a:moveTo>
                  <a:pt x="4" y="0"/>
                </a:moveTo>
                <a:lnTo>
                  <a:pt x="0" y="4"/>
                </a:lnTo>
                <a:lnTo>
                  <a:pt x="4" y="9"/>
                </a:lnTo>
                <a:lnTo>
                  <a:pt x="9" y="4"/>
                </a:lnTo>
                <a:lnTo>
                  <a:pt x="4" y="0"/>
                </a:lnTo>
                <a:close/>
              </a:path>
            </a:pathLst>
          </a:custGeom>
          <a:solidFill>
            <a:srgbClr val="FFFFFF"/>
          </a:solidFill>
          <a:ln w="9525" cap="rnd">
            <a:solidFill>
              <a:srgbClr val="80808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93988" name="Line 57"/>
          <xdr:cNvSpPr>
            <a:spLocks noChangeShapeType="1"/>
          </xdr:cNvSpPr>
        </xdr:nvSpPr>
        <xdr:spPr bwMode="auto">
          <a:xfrm>
            <a:off x="648" y="73"/>
            <a:ext cx="30" cy="1"/>
          </a:xfrm>
          <a:prstGeom prst="line">
            <a:avLst/>
          </a:prstGeom>
          <a:noFill/>
          <a:ln w="9525" cap="rnd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3989" name="Freeform 58"/>
          <xdr:cNvSpPr>
            <a:spLocks/>
          </xdr:cNvSpPr>
        </xdr:nvSpPr>
        <xdr:spPr bwMode="auto">
          <a:xfrm>
            <a:off x="659" y="70"/>
            <a:ext cx="10" cy="9"/>
          </a:xfrm>
          <a:custGeom>
            <a:avLst/>
            <a:gdLst>
              <a:gd name="T0" fmla="*/ 5 w 10"/>
              <a:gd name="T1" fmla="*/ 0 h 9"/>
              <a:gd name="T2" fmla="*/ 0 w 10"/>
              <a:gd name="T3" fmla="*/ 4 h 9"/>
              <a:gd name="T4" fmla="*/ 5 w 10"/>
              <a:gd name="T5" fmla="*/ 9 h 9"/>
              <a:gd name="T6" fmla="*/ 10 w 10"/>
              <a:gd name="T7" fmla="*/ 4 h 9"/>
              <a:gd name="T8" fmla="*/ 5 w 10"/>
              <a:gd name="T9" fmla="*/ 0 h 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0" h="9">
                <a:moveTo>
                  <a:pt x="5" y="0"/>
                </a:moveTo>
                <a:lnTo>
                  <a:pt x="0" y="4"/>
                </a:lnTo>
                <a:lnTo>
                  <a:pt x="5" y="9"/>
                </a:lnTo>
                <a:lnTo>
                  <a:pt x="10" y="4"/>
                </a:lnTo>
                <a:lnTo>
                  <a:pt x="5" y="0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93990" name="Line 59"/>
          <xdr:cNvSpPr>
            <a:spLocks noChangeShapeType="1"/>
          </xdr:cNvSpPr>
        </xdr:nvSpPr>
        <xdr:spPr bwMode="auto">
          <a:xfrm flipV="1">
            <a:off x="765" y="74"/>
            <a:ext cx="30" cy="0"/>
          </a:xfrm>
          <a:prstGeom prst="line">
            <a:avLst/>
          </a:prstGeom>
          <a:noFill/>
          <a:ln w="9525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3991" name="Rectangle 60"/>
          <xdr:cNvSpPr>
            <a:spLocks noChangeArrowheads="1"/>
          </xdr:cNvSpPr>
        </xdr:nvSpPr>
        <xdr:spPr bwMode="auto">
          <a:xfrm>
            <a:off x="777" y="71"/>
            <a:ext cx="7" cy="6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93992" name="Rectangle 61"/>
          <xdr:cNvSpPr>
            <a:spLocks noChangeArrowheads="1"/>
          </xdr:cNvSpPr>
        </xdr:nvSpPr>
        <xdr:spPr bwMode="auto">
          <a:xfrm>
            <a:off x="515" y="54"/>
            <a:ext cx="363" cy="27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32</xdr:row>
      <xdr:rowOff>19050</xdr:rowOff>
    </xdr:from>
    <xdr:to>
      <xdr:col>17</xdr:col>
      <xdr:colOff>152400</xdr:colOff>
      <xdr:row>43</xdr:row>
      <xdr:rowOff>133350</xdr:rowOff>
    </xdr:to>
    <xdr:graphicFrame macro="">
      <xdr:nvGraphicFramePr>
        <xdr:cNvPr id="525677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</xdr:row>
      <xdr:rowOff>161925</xdr:rowOff>
    </xdr:from>
    <xdr:to>
      <xdr:col>17</xdr:col>
      <xdr:colOff>180975</xdr:colOff>
      <xdr:row>23</xdr:row>
      <xdr:rowOff>161925</xdr:rowOff>
    </xdr:to>
    <xdr:graphicFrame macro="">
      <xdr:nvGraphicFramePr>
        <xdr:cNvPr id="52567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47625</xdr:colOff>
      <xdr:row>11</xdr:row>
      <xdr:rowOff>161925</xdr:rowOff>
    </xdr:from>
    <xdr:to>
      <xdr:col>36</xdr:col>
      <xdr:colOff>171450</xdr:colOff>
      <xdr:row>23</xdr:row>
      <xdr:rowOff>161925</xdr:rowOff>
    </xdr:to>
    <xdr:graphicFrame macro="">
      <xdr:nvGraphicFramePr>
        <xdr:cNvPr id="52567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38</xdr:col>
      <xdr:colOff>9525</xdr:colOff>
      <xdr:row>11</xdr:row>
      <xdr:rowOff>161925</xdr:rowOff>
    </xdr:from>
    <xdr:to>
      <xdr:col>56</xdr:col>
      <xdr:colOff>9525</xdr:colOff>
      <xdr:row>23</xdr:row>
      <xdr:rowOff>171450</xdr:rowOff>
    </xdr:to>
    <xdr:graphicFrame macro="">
      <xdr:nvGraphicFramePr>
        <xdr:cNvPr id="525680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28575</xdr:colOff>
      <xdr:row>32</xdr:row>
      <xdr:rowOff>38100</xdr:rowOff>
    </xdr:from>
    <xdr:to>
      <xdr:col>36</xdr:col>
      <xdr:colOff>142875</xdr:colOff>
      <xdr:row>43</xdr:row>
      <xdr:rowOff>161925</xdr:rowOff>
    </xdr:to>
    <xdr:graphicFrame macro="">
      <xdr:nvGraphicFramePr>
        <xdr:cNvPr id="525681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38</xdr:col>
      <xdr:colOff>38100</xdr:colOff>
      <xdr:row>32</xdr:row>
      <xdr:rowOff>28575</xdr:rowOff>
    </xdr:from>
    <xdr:to>
      <xdr:col>55</xdr:col>
      <xdr:colOff>142875</xdr:colOff>
      <xdr:row>43</xdr:row>
      <xdr:rowOff>161925</xdr:rowOff>
    </xdr:to>
    <xdr:graphicFrame macro="">
      <xdr:nvGraphicFramePr>
        <xdr:cNvPr id="525682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oneCellAnchor>
    <xdr:from>
      <xdr:col>44</xdr:col>
      <xdr:colOff>147627</xdr:colOff>
      <xdr:row>2</xdr:row>
      <xdr:rowOff>107264</xdr:rowOff>
    </xdr:from>
    <xdr:ext cx="1990164" cy="312594"/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8682027" y="535889"/>
          <a:ext cx="1866921" cy="24628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none" lIns="27432" tIns="18288" rIns="27432" bIns="18288" anchor="ctr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判定凡例</a:t>
          </a:r>
        </a:p>
        <a:p>
          <a:pPr algn="ctr" rtl="0">
            <a:lnSpc>
              <a:spcPts val="8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○：～100%　　△：101～105%　　×：106%～</a:t>
          </a:r>
        </a:p>
      </xdr:txBody>
    </xdr:sp>
    <xdr:clientData/>
  </xdr:oneCellAnchor>
  <xdr:oneCellAnchor>
    <xdr:from>
      <xdr:col>51</xdr:col>
      <xdr:colOff>174188</xdr:colOff>
      <xdr:row>0</xdr:row>
      <xdr:rowOff>47625</xdr:rowOff>
    </xdr:from>
    <xdr:ext cx="825871" cy="357904"/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0108763" y="47625"/>
          <a:ext cx="825871" cy="3579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0" anchor="t" upright="1">
          <a:spAutoFit/>
        </a:bodyPr>
        <a:lstStyle/>
        <a:p>
          <a:pPr algn="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　月　　日</a:t>
          </a:r>
        </a:p>
        <a:p>
          <a:pPr algn="r" rtl="0">
            <a:lnSpc>
              <a:spcPts val="12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XX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部</a:t>
          </a:r>
        </a:p>
      </xdr:txBody>
    </xdr:sp>
    <xdr:clientData/>
  </xdr:oneCellAnchor>
  <xdr:oneCellAnchor>
    <xdr:from>
      <xdr:col>19</xdr:col>
      <xdr:colOff>97320</xdr:colOff>
      <xdr:row>32</xdr:row>
      <xdr:rowOff>57150</xdr:rowOff>
    </xdr:from>
    <xdr:ext cx="352902" cy="170816"/>
    <xdr:sp macro="" textlink="">
      <xdr:nvSpPr>
        <xdr:cNvPr id="33" name="Text Box 65"/>
        <xdr:cNvSpPr txBox="1">
          <a:spLocks noChangeArrowheads="1"/>
        </xdr:cNvSpPr>
      </xdr:nvSpPr>
      <xdr:spPr bwMode="auto">
        <a:xfrm>
          <a:off x="3764445" y="5514975"/>
          <a:ext cx="352902" cy="170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(t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-CO</a:t>
          </a:r>
          <a:r>
            <a:rPr lang="en-US" altLang="ja-JP" sz="800" b="0" i="0" u="none" strike="noStrike" baseline="-2500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oneCellAnchor>
    <xdr:from>
      <xdr:col>34</xdr:col>
      <xdr:colOff>157369</xdr:colOff>
      <xdr:row>32</xdr:row>
      <xdr:rowOff>47625</xdr:rowOff>
    </xdr:from>
    <xdr:ext cx="352902" cy="170816"/>
    <xdr:sp macro="" textlink="">
      <xdr:nvSpPr>
        <xdr:cNvPr id="34" name="Text Box 66"/>
        <xdr:cNvSpPr txBox="1">
          <a:spLocks noChangeArrowheads="1"/>
        </xdr:cNvSpPr>
      </xdr:nvSpPr>
      <xdr:spPr bwMode="auto">
        <a:xfrm>
          <a:off x="6824869" y="5505450"/>
          <a:ext cx="352902" cy="170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(t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-CO</a:t>
          </a:r>
          <a:r>
            <a:rPr lang="en-US" altLang="ja-JP" sz="800" b="0" i="0" u="none" strike="noStrike" baseline="-2500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twoCellAnchor editAs="oneCell">
    <xdr:from>
      <xdr:col>26</xdr:col>
      <xdr:colOff>133350</xdr:colOff>
      <xdr:row>2</xdr:row>
      <xdr:rowOff>123825</xdr:rowOff>
    </xdr:from>
    <xdr:to>
      <xdr:col>41</xdr:col>
      <xdr:colOff>161925</xdr:colOff>
      <xdr:row>3</xdr:row>
      <xdr:rowOff>95250</xdr:rowOff>
    </xdr:to>
    <xdr:grpSp>
      <xdr:nvGrpSpPr>
        <xdr:cNvPr id="525687" name="Group 68"/>
        <xdr:cNvGrpSpPr>
          <a:grpSpLocks/>
        </xdr:cNvGrpSpPr>
      </xdr:nvGrpSpPr>
      <xdr:grpSpPr bwMode="auto">
        <a:xfrm>
          <a:off x="5200650" y="552450"/>
          <a:ext cx="2895600" cy="123825"/>
          <a:chOff x="555" y="56"/>
          <a:chExt cx="302" cy="13"/>
        </a:xfrm>
      </xdr:grpSpPr>
      <xdr:sp macro="" textlink="">
        <xdr:nvSpPr>
          <xdr:cNvPr id="36" name="Rectangle 24"/>
          <xdr:cNvSpPr>
            <a:spLocks noChangeArrowheads="1"/>
          </xdr:cNvSpPr>
        </xdr:nvSpPr>
        <xdr:spPr bwMode="auto">
          <a:xfrm>
            <a:off x="555" y="56"/>
            <a:ext cx="70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altLang="ja-JP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N-1</a:t>
            </a: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年度単月実績</a:t>
            </a:r>
          </a:p>
        </xdr:txBody>
      </xdr:sp>
      <xdr:sp macro="" textlink="">
        <xdr:nvSpPr>
          <xdr:cNvPr id="37" name="Rectangle 25"/>
          <xdr:cNvSpPr>
            <a:spLocks noChangeArrowheads="1"/>
          </xdr:cNvSpPr>
        </xdr:nvSpPr>
        <xdr:spPr bwMode="auto">
          <a:xfrm>
            <a:off x="680" y="56"/>
            <a:ext cx="60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altLang="ja-JP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N</a:t>
            </a: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年度単月目標</a:t>
            </a:r>
          </a:p>
        </xdr:txBody>
      </xdr:sp>
      <xdr:sp macro="" textlink="">
        <xdr:nvSpPr>
          <xdr:cNvPr id="38" name="Rectangle 26"/>
          <xdr:cNvSpPr>
            <a:spLocks noChangeArrowheads="1"/>
          </xdr:cNvSpPr>
        </xdr:nvSpPr>
        <xdr:spPr bwMode="auto">
          <a:xfrm>
            <a:off x="797" y="56"/>
            <a:ext cx="60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altLang="ja-JP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N</a:t>
            </a: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年度単月実績</a:t>
            </a:r>
          </a:p>
        </xdr:txBody>
      </xdr:sp>
      <xdr:sp macro="" textlink="">
        <xdr:nvSpPr>
          <xdr:cNvPr id="39" name="Rectangle 27"/>
          <xdr:cNvSpPr>
            <a:spLocks noChangeArrowheads="1"/>
          </xdr:cNvSpPr>
        </xdr:nvSpPr>
        <xdr:spPr bwMode="auto">
          <a:xfrm>
            <a:off x="555" y="69"/>
            <a:ext cx="70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altLang="ja-JP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N-1</a:t>
            </a: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年度実績累計</a:t>
            </a:r>
          </a:p>
        </xdr:txBody>
      </xdr:sp>
      <xdr:sp macro="" textlink="">
        <xdr:nvSpPr>
          <xdr:cNvPr id="40" name="Rectangle 28"/>
          <xdr:cNvSpPr>
            <a:spLocks noChangeArrowheads="1"/>
          </xdr:cNvSpPr>
        </xdr:nvSpPr>
        <xdr:spPr bwMode="auto">
          <a:xfrm>
            <a:off x="680" y="68"/>
            <a:ext cx="60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altLang="ja-JP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N</a:t>
            </a: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年度目標累計</a:t>
            </a:r>
          </a:p>
        </xdr:txBody>
      </xdr:sp>
      <xdr:sp macro="" textlink="">
        <xdr:nvSpPr>
          <xdr:cNvPr id="41" name="Rectangle 29"/>
          <xdr:cNvSpPr>
            <a:spLocks noChangeArrowheads="1"/>
          </xdr:cNvSpPr>
        </xdr:nvSpPr>
        <xdr:spPr bwMode="auto">
          <a:xfrm>
            <a:off x="797" y="68"/>
            <a:ext cx="60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altLang="ja-JP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N</a:t>
            </a: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年度実績累計</a:t>
            </a:r>
          </a:p>
        </xdr:txBody>
      </xdr:sp>
      <xdr:sp macro="" textlink="">
        <xdr:nvSpPr>
          <xdr:cNvPr id="525694" name="Rectangle 30"/>
          <xdr:cNvSpPr>
            <a:spLocks noChangeArrowheads="1"/>
          </xdr:cNvSpPr>
        </xdr:nvSpPr>
        <xdr:spPr bwMode="auto">
          <a:xfrm>
            <a:off x="526" y="59"/>
            <a:ext cx="25" cy="8"/>
          </a:xfrm>
          <a:prstGeom prst="rect">
            <a:avLst/>
          </a:prstGeom>
          <a:solidFill>
            <a:srgbClr val="FFFF99"/>
          </a:solidFill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525695" name="Rectangle 47"/>
          <xdr:cNvSpPr>
            <a:spLocks noChangeArrowheads="1"/>
          </xdr:cNvSpPr>
        </xdr:nvSpPr>
        <xdr:spPr bwMode="auto">
          <a:xfrm>
            <a:off x="648" y="58"/>
            <a:ext cx="29" cy="8"/>
          </a:xfrm>
          <a:prstGeom prst="rect">
            <a:avLst/>
          </a:prstGeom>
          <a:solidFill>
            <a:srgbClr val="33CCCC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525696" name="Rectangle 48"/>
          <xdr:cNvSpPr>
            <a:spLocks noChangeArrowheads="1"/>
          </xdr:cNvSpPr>
        </xdr:nvSpPr>
        <xdr:spPr bwMode="auto">
          <a:xfrm>
            <a:off x="766" y="58"/>
            <a:ext cx="28" cy="8"/>
          </a:xfrm>
          <a:prstGeom prst="rect">
            <a:avLst/>
          </a:prstGeom>
          <a:solidFill>
            <a:srgbClr val="0000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grpSp>
        <xdr:nvGrpSpPr>
          <xdr:cNvPr id="525697" name="Group 55"/>
          <xdr:cNvGrpSpPr>
            <a:grpSpLocks/>
          </xdr:cNvGrpSpPr>
        </xdr:nvGrpSpPr>
        <xdr:grpSpPr bwMode="auto">
          <a:xfrm>
            <a:off x="524" y="74"/>
            <a:ext cx="28" cy="1"/>
            <a:chOff x="531" y="74"/>
            <a:chExt cx="27" cy="1"/>
          </a:xfrm>
        </xdr:grpSpPr>
        <xdr:sp macro="" textlink="">
          <xdr:nvSpPr>
            <xdr:cNvPr id="525704" name="Freeform 49"/>
            <xdr:cNvSpPr>
              <a:spLocks/>
            </xdr:cNvSpPr>
          </xdr:nvSpPr>
          <xdr:spPr bwMode="auto">
            <a:xfrm>
              <a:off x="531" y="74"/>
              <a:ext cx="3" cy="1"/>
            </a:xfrm>
            <a:custGeom>
              <a:avLst/>
              <a:gdLst>
                <a:gd name="T0" fmla="*/ 0 w 3"/>
                <a:gd name="T1" fmla="*/ 0 h 1"/>
                <a:gd name="T2" fmla="*/ 0 w 3"/>
                <a:gd name="T3" fmla="*/ 0 h 1"/>
                <a:gd name="T4" fmla="*/ 0 w 3"/>
                <a:gd name="T5" fmla="*/ 1 h 1"/>
                <a:gd name="T6" fmla="*/ 3 w 3"/>
                <a:gd name="T7" fmla="*/ 1 h 1"/>
                <a:gd name="T8" fmla="*/ 3 w 3"/>
                <a:gd name="T9" fmla="*/ 0 h 1"/>
                <a:gd name="T10" fmla="*/ 3 w 3"/>
                <a:gd name="T11" fmla="*/ 0 h 1"/>
                <a:gd name="T12" fmla="*/ 0 w 3"/>
                <a:gd name="T13" fmla="*/ 0 h 1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0" t="0" r="r" b="b"/>
              <a:pathLst>
                <a:path w="3" h="1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3" y="1"/>
                  </a:lnTo>
                  <a:lnTo>
                    <a:pt x="3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80808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525705" name="Freeform 50"/>
            <xdr:cNvSpPr>
              <a:spLocks/>
            </xdr:cNvSpPr>
          </xdr:nvSpPr>
          <xdr:spPr bwMode="auto">
            <a:xfrm>
              <a:off x="535" y="74"/>
              <a:ext cx="4" cy="1"/>
            </a:xfrm>
            <a:custGeom>
              <a:avLst/>
              <a:gdLst>
                <a:gd name="T0" fmla="*/ 1 w 4"/>
                <a:gd name="T1" fmla="*/ 0 h 1"/>
                <a:gd name="T2" fmla="*/ 0 w 4"/>
                <a:gd name="T3" fmla="*/ 0 h 1"/>
                <a:gd name="T4" fmla="*/ 1 w 4"/>
                <a:gd name="T5" fmla="*/ 1 h 1"/>
                <a:gd name="T6" fmla="*/ 4 w 4"/>
                <a:gd name="T7" fmla="*/ 1 h 1"/>
                <a:gd name="T8" fmla="*/ 4 w 4"/>
                <a:gd name="T9" fmla="*/ 0 h 1"/>
                <a:gd name="T10" fmla="*/ 4 w 4"/>
                <a:gd name="T11" fmla="*/ 0 h 1"/>
                <a:gd name="T12" fmla="*/ 1 w 4"/>
                <a:gd name="T13" fmla="*/ 0 h 1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0" t="0" r="r" b="b"/>
              <a:pathLst>
                <a:path w="4" h="1">
                  <a:moveTo>
                    <a:pt x="1" y="0"/>
                  </a:moveTo>
                  <a:lnTo>
                    <a:pt x="0" y="0"/>
                  </a:lnTo>
                  <a:lnTo>
                    <a:pt x="1" y="1"/>
                  </a:lnTo>
                  <a:lnTo>
                    <a:pt x="4" y="1"/>
                  </a:lnTo>
                  <a:lnTo>
                    <a:pt x="4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80808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525706" name="Freeform 51"/>
            <xdr:cNvSpPr>
              <a:spLocks/>
            </xdr:cNvSpPr>
          </xdr:nvSpPr>
          <xdr:spPr bwMode="auto">
            <a:xfrm>
              <a:off x="540" y="74"/>
              <a:ext cx="4" cy="1"/>
            </a:xfrm>
            <a:custGeom>
              <a:avLst/>
              <a:gdLst>
                <a:gd name="T0" fmla="*/ 1 w 4"/>
                <a:gd name="T1" fmla="*/ 0 h 1"/>
                <a:gd name="T2" fmla="*/ 0 w 4"/>
                <a:gd name="T3" fmla="*/ 0 h 1"/>
                <a:gd name="T4" fmla="*/ 1 w 4"/>
                <a:gd name="T5" fmla="*/ 1 h 1"/>
                <a:gd name="T6" fmla="*/ 4 w 4"/>
                <a:gd name="T7" fmla="*/ 1 h 1"/>
                <a:gd name="T8" fmla="*/ 4 w 4"/>
                <a:gd name="T9" fmla="*/ 0 h 1"/>
                <a:gd name="T10" fmla="*/ 4 w 4"/>
                <a:gd name="T11" fmla="*/ 0 h 1"/>
                <a:gd name="T12" fmla="*/ 1 w 4"/>
                <a:gd name="T13" fmla="*/ 0 h 1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0" t="0" r="r" b="b"/>
              <a:pathLst>
                <a:path w="4" h="1">
                  <a:moveTo>
                    <a:pt x="1" y="0"/>
                  </a:moveTo>
                  <a:lnTo>
                    <a:pt x="0" y="0"/>
                  </a:lnTo>
                  <a:lnTo>
                    <a:pt x="1" y="1"/>
                  </a:lnTo>
                  <a:lnTo>
                    <a:pt x="4" y="1"/>
                  </a:lnTo>
                  <a:lnTo>
                    <a:pt x="4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80808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525707" name="Freeform 52"/>
            <xdr:cNvSpPr>
              <a:spLocks/>
            </xdr:cNvSpPr>
          </xdr:nvSpPr>
          <xdr:spPr bwMode="auto">
            <a:xfrm>
              <a:off x="545" y="74"/>
              <a:ext cx="4" cy="1"/>
            </a:xfrm>
            <a:custGeom>
              <a:avLst/>
              <a:gdLst>
                <a:gd name="T0" fmla="*/ 1 w 4"/>
                <a:gd name="T1" fmla="*/ 0 h 1"/>
                <a:gd name="T2" fmla="*/ 0 w 4"/>
                <a:gd name="T3" fmla="*/ 0 h 1"/>
                <a:gd name="T4" fmla="*/ 1 w 4"/>
                <a:gd name="T5" fmla="*/ 1 h 1"/>
                <a:gd name="T6" fmla="*/ 4 w 4"/>
                <a:gd name="T7" fmla="*/ 1 h 1"/>
                <a:gd name="T8" fmla="*/ 4 w 4"/>
                <a:gd name="T9" fmla="*/ 0 h 1"/>
                <a:gd name="T10" fmla="*/ 4 w 4"/>
                <a:gd name="T11" fmla="*/ 0 h 1"/>
                <a:gd name="T12" fmla="*/ 1 w 4"/>
                <a:gd name="T13" fmla="*/ 0 h 1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0" t="0" r="r" b="b"/>
              <a:pathLst>
                <a:path w="4" h="1">
                  <a:moveTo>
                    <a:pt x="1" y="0"/>
                  </a:moveTo>
                  <a:lnTo>
                    <a:pt x="0" y="0"/>
                  </a:lnTo>
                  <a:lnTo>
                    <a:pt x="1" y="1"/>
                  </a:lnTo>
                  <a:lnTo>
                    <a:pt x="4" y="1"/>
                  </a:lnTo>
                  <a:lnTo>
                    <a:pt x="4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80808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525708" name="Freeform 53"/>
            <xdr:cNvSpPr>
              <a:spLocks/>
            </xdr:cNvSpPr>
          </xdr:nvSpPr>
          <xdr:spPr bwMode="auto">
            <a:xfrm>
              <a:off x="550" y="74"/>
              <a:ext cx="3" cy="1"/>
            </a:xfrm>
            <a:custGeom>
              <a:avLst/>
              <a:gdLst>
                <a:gd name="T0" fmla="*/ 1 w 3"/>
                <a:gd name="T1" fmla="*/ 0 h 1"/>
                <a:gd name="T2" fmla="*/ 0 w 3"/>
                <a:gd name="T3" fmla="*/ 0 h 1"/>
                <a:gd name="T4" fmla="*/ 1 w 3"/>
                <a:gd name="T5" fmla="*/ 1 h 1"/>
                <a:gd name="T6" fmla="*/ 3 w 3"/>
                <a:gd name="T7" fmla="*/ 1 h 1"/>
                <a:gd name="T8" fmla="*/ 3 w 3"/>
                <a:gd name="T9" fmla="*/ 0 h 1"/>
                <a:gd name="T10" fmla="*/ 3 w 3"/>
                <a:gd name="T11" fmla="*/ 0 h 1"/>
                <a:gd name="T12" fmla="*/ 1 w 3"/>
                <a:gd name="T13" fmla="*/ 0 h 1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0" t="0" r="r" b="b"/>
              <a:pathLst>
                <a:path w="3" h="1">
                  <a:moveTo>
                    <a:pt x="1" y="0"/>
                  </a:moveTo>
                  <a:lnTo>
                    <a:pt x="0" y="0"/>
                  </a:lnTo>
                  <a:lnTo>
                    <a:pt x="1" y="1"/>
                  </a:lnTo>
                  <a:lnTo>
                    <a:pt x="3" y="1"/>
                  </a:lnTo>
                  <a:lnTo>
                    <a:pt x="3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80808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525709" name="Freeform 54"/>
            <xdr:cNvSpPr>
              <a:spLocks/>
            </xdr:cNvSpPr>
          </xdr:nvSpPr>
          <xdr:spPr bwMode="auto">
            <a:xfrm>
              <a:off x="555" y="74"/>
              <a:ext cx="3" cy="1"/>
            </a:xfrm>
            <a:custGeom>
              <a:avLst/>
              <a:gdLst>
                <a:gd name="T0" fmla="*/ 1 w 3"/>
                <a:gd name="T1" fmla="*/ 0 h 1"/>
                <a:gd name="T2" fmla="*/ 0 w 3"/>
                <a:gd name="T3" fmla="*/ 0 h 1"/>
                <a:gd name="T4" fmla="*/ 1 w 3"/>
                <a:gd name="T5" fmla="*/ 1 h 1"/>
                <a:gd name="T6" fmla="*/ 3 w 3"/>
                <a:gd name="T7" fmla="*/ 1 h 1"/>
                <a:gd name="T8" fmla="*/ 3 w 3"/>
                <a:gd name="T9" fmla="*/ 0 h 1"/>
                <a:gd name="T10" fmla="*/ 3 w 3"/>
                <a:gd name="T11" fmla="*/ 0 h 1"/>
                <a:gd name="T12" fmla="*/ 1 w 3"/>
                <a:gd name="T13" fmla="*/ 0 h 1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0" t="0" r="r" b="b"/>
              <a:pathLst>
                <a:path w="3" h="1">
                  <a:moveTo>
                    <a:pt x="1" y="0"/>
                  </a:moveTo>
                  <a:lnTo>
                    <a:pt x="0" y="0"/>
                  </a:lnTo>
                  <a:lnTo>
                    <a:pt x="1" y="1"/>
                  </a:lnTo>
                  <a:lnTo>
                    <a:pt x="3" y="1"/>
                  </a:lnTo>
                  <a:lnTo>
                    <a:pt x="3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80808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525698" name="Freeform 56"/>
          <xdr:cNvSpPr>
            <a:spLocks/>
          </xdr:cNvSpPr>
        </xdr:nvSpPr>
        <xdr:spPr bwMode="auto">
          <a:xfrm>
            <a:off x="535" y="70"/>
            <a:ext cx="9" cy="9"/>
          </a:xfrm>
          <a:custGeom>
            <a:avLst/>
            <a:gdLst>
              <a:gd name="T0" fmla="*/ 4 w 9"/>
              <a:gd name="T1" fmla="*/ 0 h 9"/>
              <a:gd name="T2" fmla="*/ 0 w 9"/>
              <a:gd name="T3" fmla="*/ 4 h 9"/>
              <a:gd name="T4" fmla="*/ 4 w 9"/>
              <a:gd name="T5" fmla="*/ 9 h 9"/>
              <a:gd name="T6" fmla="*/ 9 w 9"/>
              <a:gd name="T7" fmla="*/ 4 h 9"/>
              <a:gd name="T8" fmla="*/ 4 w 9"/>
              <a:gd name="T9" fmla="*/ 0 h 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9" h="9">
                <a:moveTo>
                  <a:pt x="4" y="0"/>
                </a:moveTo>
                <a:lnTo>
                  <a:pt x="0" y="4"/>
                </a:lnTo>
                <a:lnTo>
                  <a:pt x="4" y="9"/>
                </a:lnTo>
                <a:lnTo>
                  <a:pt x="9" y="4"/>
                </a:lnTo>
                <a:lnTo>
                  <a:pt x="4" y="0"/>
                </a:lnTo>
                <a:close/>
              </a:path>
            </a:pathLst>
          </a:custGeom>
          <a:solidFill>
            <a:srgbClr val="FFFFFF"/>
          </a:solidFill>
          <a:ln w="9525" cap="rnd">
            <a:solidFill>
              <a:srgbClr val="80808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25699" name="Line 57"/>
          <xdr:cNvSpPr>
            <a:spLocks noChangeShapeType="1"/>
          </xdr:cNvSpPr>
        </xdr:nvSpPr>
        <xdr:spPr bwMode="auto">
          <a:xfrm>
            <a:off x="648" y="73"/>
            <a:ext cx="30" cy="1"/>
          </a:xfrm>
          <a:prstGeom prst="line">
            <a:avLst/>
          </a:prstGeom>
          <a:noFill/>
          <a:ln w="9525" cap="rnd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5700" name="Freeform 58"/>
          <xdr:cNvSpPr>
            <a:spLocks/>
          </xdr:cNvSpPr>
        </xdr:nvSpPr>
        <xdr:spPr bwMode="auto">
          <a:xfrm>
            <a:off x="659" y="70"/>
            <a:ext cx="10" cy="9"/>
          </a:xfrm>
          <a:custGeom>
            <a:avLst/>
            <a:gdLst>
              <a:gd name="T0" fmla="*/ 5 w 10"/>
              <a:gd name="T1" fmla="*/ 0 h 9"/>
              <a:gd name="T2" fmla="*/ 0 w 10"/>
              <a:gd name="T3" fmla="*/ 4 h 9"/>
              <a:gd name="T4" fmla="*/ 5 w 10"/>
              <a:gd name="T5" fmla="*/ 9 h 9"/>
              <a:gd name="T6" fmla="*/ 10 w 10"/>
              <a:gd name="T7" fmla="*/ 4 h 9"/>
              <a:gd name="T8" fmla="*/ 5 w 10"/>
              <a:gd name="T9" fmla="*/ 0 h 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0" h="9">
                <a:moveTo>
                  <a:pt x="5" y="0"/>
                </a:moveTo>
                <a:lnTo>
                  <a:pt x="0" y="4"/>
                </a:lnTo>
                <a:lnTo>
                  <a:pt x="5" y="9"/>
                </a:lnTo>
                <a:lnTo>
                  <a:pt x="10" y="4"/>
                </a:lnTo>
                <a:lnTo>
                  <a:pt x="5" y="0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25701" name="Line 59"/>
          <xdr:cNvSpPr>
            <a:spLocks noChangeShapeType="1"/>
          </xdr:cNvSpPr>
        </xdr:nvSpPr>
        <xdr:spPr bwMode="auto">
          <a:xfrm flipV="1">
            <a:off x="765" y="74"/>
            <a:ext cx="30" cy="0"/>
          </a:xfrm>
          <a:prstGeom prst="line">
            <a:avLst/>
          </a:prstGeom>
          <a:noFill/>
          <a:ln w="9525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5702" name="Rectangle 60"/>
          <xdr:cNvSpPr>
            <a:spLocks noChangeArrowheads="1"/>
          </xdr:cNvSpPr>
        </xdr:nvSpPr>
        <xdr:spPr bwMode="auto">
          <a:xfrm>
            <a:off x="777" y="71"/>
            <a:ext cx="7" cy="6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25703" name="Rectangle 61"/>
          <xdr:cNvSpPr>
            <a:spLocks noChangeArrowheads="1"/>
          </xdr:cNvSpPr>
        </xdr:nvSpPr>
        <xdr:spPr bwMode="auto">
          <a:xfrm>
            <a:off x="515" y="54"/>
            <a:ext cx="363" cy="27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32</xdr:row>
      <xdr:rowOff>19050</xdr:rowOff>
    </xdr:from>
    <xdr:to>
      <xdr:col>17</xdr:col>
      <xdr:colOff>152400</xdr:colOff>
      <xdr:row>43</xdr:row>
      <xdr:rowOff>133350</xdr:rowOff>
    </xdr:to>
    <xdr:graphicFrame macro="">
      <xdr:nvGraphicFramePr>
        <xdr:cNvPr id="526701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</xdr:row>
      <xdr:rowOff>161925</xdr:rowOff>
    </xdr:from>
    <xdr:to>
      <xdr:col>17</xdr:col>
      <xdr:colOff>180975</xdr:colOff>
      <xdr:row>23</xdr:row>
      <xdr:rowOff>161925</xdr:rowOff>
    </xdr:to>
    <xdr:graphicFrame macro="">
      <xdr:nvGraphicFramePr>
        <xdr:cNvPr id="52670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47625</xdr:colOff>
      <xdr:row>11</xdr:row>
      <xdr:rowOff>161925</xdr:rowOff>
    </xdr:from>
    <xdr:to>
      <xdr:col>36</xdr:col>
      <xdr:colOff>171450</xdr:colOff>
      <xdr:row>23</xdr:row>
      <xdr:rowOff>161925</xdr:rowOff>
    </xdr:to>
    <xdr:graphicFrame macro="">
      <xdr:nvGraphicFramePr>
        <xdr:cNvPr id="52670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38</xdr:col>
      <xdr:colOff>9525</xdr:colOff>
      <xdr:row>11</xdr:row>
      <xdr:rowOff>161925</xdr:rowOff>
    </xdr:from>
    <xdr:to>
      <xdr:col>56</xdr:col>
      <xdr:colOff>9525</xdr:colOff>
      <xdr:row>23</xdr:row>
      <xdr:rowOff>171450</xdr:rowOff>
    </xdr:to>
    <xdr:graphicFrame macro="">
      <xdr:nvGraphicFramePr>
        <xdr:cNvPr id="52670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28575</xdr:colOff>
      <xdr:row>32</xdr:row>
      <xdr:rowOff>38100</xdr:rowOff>
    </xdr:from>
    <xdr:to>
      <xdr:col>36</xdr:col>
      <xdr:colOff>142875</xdr:colOff>
      <xdr:row>43</xdr:row>
      <xdr:rowOff>161925</xdr:rowOff>
    </xdr:to>
    <xdr:graphicFrame macro="">
      <xdr:nvGraphicFramePr>
        <xdr:cNvPr id="526705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38</xdr:col>
      <xdr:colOff>38100</xdr:colOff>
      <xdr:row>32</xdr:row>
      <xdr:rowOff>28575</xdr:rowOff>
    </xdr:from>
    <xdr:to>
      <xdr:col>55</xdr:col>
      <xdr:colOff>142875</xdr:colOff>
      <xdr:row>43</xdr:row>
      <xdr:rowOff>161925</xdr:rowOff>
    </xdr:to>
    <xdr:graphicFrame macro="">
      <xdr:nvGraphicFramePr>
        <xdr:cNvPr id="526706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oneCellAnchor>
    <xdr:from>
      <xdr:col>44</xdr:col>
      <xdr:colOff>147627</xdr:colOff>
      <xdr:row>2</xdr:row>
      <xdr:rowOff>107264</xdr:rowOff>
    </xdr:from>
    <xdr:ext cx="1990164" cy="312594"/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8682027" y="535889"/>
          <a:ext cx="1866921" cy="24628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none" lIns="27432" tIns="18288" rIns="27432" bIns="18288" anchor="ctr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判定凡例</a:t>
          </a:r>
        </a:p>
        <a:p>
          <a:pPr algn="ctr" rtl="0">
            <a:lnSpc>
              <a:spcPts val="8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○：～100%　　△：101～105%　　×：106%～</a:t>
          </a:r>
        </a:p>
      </xdr:txBody>
    </xdr:sp>
    <xdr:clientData/>
  </xdr:oneCellAnchor>
  <xdr:oneCellAnchor>
    <xdr:from>
      <xdr:col>51</xdr:col>
      <xdr:colOff>174188</xdr:colOff>
      <xdr:row>0</xdr:row>
      <xdr:rowOff>47625</xdr:rowOff>
    </xdr:from>
    <xdr:ext cx="825871" cy="357904"/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0108763" y="47625"/>
          <a:ext cx="825871" cy="3579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0" anchor="t" upright="1">
          <a:spAutoFit/>
        </a:bodyPr>
        <a:lstStyle/>
        <a:p>
          <a:pPr algn="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　月　　日</a:t>
          </a:r>
        </a:p>
        <a:p>
          <a:pPr algn="r" rtl="0">
            <a:lnSpc>
              <a:spcPts val="12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XX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部</a:t>
          </a:r>
        </a:p>
      </xdr:txBody>
    </xdr:sp>
    <xdr:clientData/>
  </xdr:oneCellAnchor>
  <xdr:oneCellAnchor>
    <xdr:from>
      <xdr:col>19</xdr:col>
      <xdr:colOff>97320</xdr:colOff>
      <xdr:row>32</xdr:row>
      <xdr:rowOff>57150</xdr:rowOff>
    </xdr:from>
    <xdr:ext cx="352902" cy="170816"/>
    <xdr:sp macro="" textlink="">
      <xdr:nvSpPr>
        <xdr:cNvPr id="33" name="Text Box 65"/>
        <xdr:cNvSpPr txBox="1">
          <a:spLocks noChangeArrowheads="1"/>
        </xdr:cNvSpPr>
      </xdr:nvSpPr>
      <xdr:spPr bwMode="auto">
        <a:xfrm>
          <a:off x="3764445" y="5514975"/>
          <a:ext cx="352902" cy="170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(t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-CO</a:t>
          </a:r>
          <a:r>
            <a:rPr lang="en-US" altLang="ja-JP" sz="800" b="0" i="0" u="none" strike="noStrike" baseline="-2500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oneCellAnchor>
    <xdr:from>
      <xdr:col>34</xdr:col>
      <xdr:colOff>157369</xdr:colOff>
      <xdr:row>32</xdr:row>
      <xdr:rowOff>47625</xdr:rowOff>
    </xdr:from>
    <xdr:ext cx="352902" cy="170816"/>
    <xdr:sp macro="" textlink="">
      <xdr:nvSpPr>
        <xdr:cNvPr id="34" name="Text Box 66"/>
        <xdr:cNvSpPr txBox="1">
          <a:spLocks noChangeArrowheads="1"/>
        </xdr:cNvSpPr>
      </xdr:nvSpPr>
      <xdr:spPr bwMode="auto">
        <a:xfrm>
          <a:off x="6824869" y="5505450"/>
          <a:ext cx="352902" cy="170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(t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-CO</a:t>
          </a:r>
          <a:r>
            <a:rPr lang="en-US" altLang="ja-JP" sz="800" b="0" i="0" u="none" strike="noStrike" baseline="-2500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twoCellAnchor editAs="oneCell">
    <xdr:from>
      <xdr:col>26</xdr:col>
      <xdr:colOff>133350</xdr:colOff>
      <xdr:row>2</xdr:row>
      <xdr:rowOff>123825</xdr:rowOff>
    </xdr:from>
    <xdr:to>
      <xdr:col>41</xdr:col>
      <xdr:colOff>161925</xdr:colOff>
      <xdr:row>3</xdr:row>
      <xdr:rowOff>95250</xdr:rowOff>
    </xdr:to>
    <xdr:grpSp>
      <xdr:nvGrpSpPr>
        <xdr:cNvPr id="526711" name="Group 68"/>
        <xdr:cNvGrpSpPr>
          <a:grpSpLocks/>
        </xdr:cNvGrpSpPr>
      </xdr:nvGrpSpPr>
      <xdr:grpSpPr bwMode="auto">
        <a:xfrm>
          <a:off x="5200650" y="552450"/>
          <a:ext cx="2895600" cy="123825"/>
          <a:chOff x="555" y="56"/>
          <a:chExt cx="302" cy="13"/>
        </a:xfrm>
      </xdr:grpSpPr>
      <xdr:sp macro="" textlink="">
        <xdr:nvSpPr>
          <xdr:cNvPr id="36" name="Rectangle 24"/>
          <xdr:cNvSpPr>
            <a:spLocks noChangeArrowheads="1"/>
          </xdr:cNvSpPr>
        </xdr:nvSpPr>
        <xdr:spPr bwMode="auto">
          <a:xfrm>
            <a:off x="555" y="56"/>
            <a:ext cx="70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altLang="ja-JP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N-1</a:t>
            </a: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年度単月実績</a:t>
            </a:r>
          </a:p>
        </xdr:txBody>
      </xdr:sp>
      <xdr:sp macro="" textlink="">
        <xdr:nvSpPr>
          <xdr:cNvPr id="37" name="Rectangle 25"/>
          <xdr:cNvSpPr>
            <a:spLocks noChangeArrowheads="1"/>
          </xdr:cNvSpPr>
        </xdr:nvSpPr>
        <xdr:spPr bwMode="auto">
          <a:xfrm>
            <a:off x="680" y="56"/>
            <a:ext cx="60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altLang="ja-JP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N</a:t>
            </a: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年度単月目標</a:t>
            </a:r>
          </a:p>
        </xdr:txBody>
      </xdr:sp>
      <xdr:sp macro="" textlink="">
        <xdr:nvSpPr>
          <xdr:cNvPr id="38" name="Rectangle 26"/>
          <xdr:cNvSpPr>
            <a:spLocks noChangeArrowheads="1"/>
          </xdr:cNvSpPr>
        </xdr:nvSpPr>
        <xdr:spPr bwMode="auto">
          <a:xfrm>
            <a:off x="797" y="56"/>
            <a:ext cx="60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altLang="ja-JP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N</a:t>
            </a: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年度単月実績</a:t>
            </a:r>
          </a:p>
        </xdr:txBody>
      </xdr:sp>
      <xdr:sp macro="" textlink="">
        <xdr:nvSpPr>
          <xdr:cNvPr id="39" name="Rectangle 27"/>
          <xdr:cNvSpPr>
            <a:spLocks noChangeArrowheads="1"/>
          </xdr:cNvSpPr>
        </xdr:nvSpPr>
        <xdr:spPr bwMode="auto">
          <a:xfrm>
            <a:off x="555" y="69"/>
            <a:ext cx="70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altLang="ja-JP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N-1</a:t>
            </a: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年度実績累計</a:t>
            </a:r>
          </a:p>
        </xdr:txBody>
      </xdr:sp>
      <xdr:sp macro="" textlink="">
        <xdr:nvSpPr>
          <xdr:cNvPr id="40" name="Rectangle 28"/>
          <xdr:cNvSpPr>
            <a:spLocks noChangeArrowheads="1"/>
          </xdr:cNvSpPr>
        </xdr:nvSpPr>
        <xdr:spPr bwMode="auto">
          <a:xfrm>
            <a:off x="680" y="68"/>
            <a:ext cx="60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altLang="ja-JP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N</a:t>
            </a: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年度目標累計</a:t>
            </a:r>
          </a:p>
        </xdr:txBody>
      </xdr:sp>
      <xdr:sp macro="" textlink="">
        <xdr:nvSpPr>
          <xdr:cNvPr id="41" name="Rectangle 29"/>
          <xdr:cNvSpPr>
            <a:spLocks noChangeArrowheads="1"/>
          </xdr:cNvSpPr>
        </xdr:nvSpPr>
        <xdr:spPr bwMode="auto">
          <a:xfrm>
            <a:off x="797" y="68"/>
            <a:ext cx="60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altLang="ja-JP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N</a:t>
            </a: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年度実績累計</a:t>
            </a:r>
          </a:p>
        </xdr:txBody>
      </xdr:sp>
      <xdr:sp macro="" textlink="">
        <xdr:nvSpPr>
          <xdr:cNvPr id="526718" name="Rectangle 30"/>
          <xdr:cNvSpPr>
            <a:spLocks noChangeArrowheads="1"/>
          </xdr:cNvSpPr>
        </xdr:nvSpPr>
        <xdr:spPr bwMode="auto">
          <a:xfrm>
            <a:off x="526" y="59"/>
            <a:ext cx="25" cy="8"/>
          </a:xfrm>
          <a:prstGeom prst="rect">
            <a:avLst/>
          </a:prstGeom>
          <a:solidFill>
            <a:srgbClr val="FFFF99"/>
          </a:solidFill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526719" name="Rectangle 47"/>
          <xdr:cNvSpPr>
            <a:spLocks noChangeArrowheads="1"/>
          </xdr:cNvSpPr>
        </xdr:nvSpPr>
        <xdr:spPr bwMode="auto">
          <a:xfrm>
            <a:off x="648" y="58"/>
            <a:ext cx="29" cy="8"/>
          </a:xfrm>
          <a:prstGeom prst="rect">
            <a:avLst/>
          </a:prstGeom>
          <a:solidFill>
            <a:srgbClr val="33CCCC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526720" name="Rectangle 48"/>
          <xdr:cNvSpPr>
            <a:spLocks noChangeArrowheads="1"/>
          </xdr:cNvSpPr>
        </xdr:nvSpPr>
        <xdr:spPr bwMode="auto">
          <a:xfrm>
            <a:off x="766" y="58"/>
            <a:ext cx="28" cy="8"/>
          </a:xfrm>
          <a:prstGeom prst="rect">
            <a:avLst/>
          </a:prstGeom>
          <a:solidFill>
            <a:srgbClr val="0000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grpSp>
        <xdr:nvGrpSpPr>
          <xdr:cNvPr id="526721" name="Group 55"/>
          <xdr:cNvGrpSpPr>
            <a:grpSpLocks/>
          </xdr:cNvGrpSpPr>
        </xdr:nvGrpSpPr>
        <xdr:grpSpPr bwMode="auto">
          <a:xfrm>
            <a:off x="524" y="74"/>
            <a:ext cx="28" cy="1"/>
            <a:chOff x="531" y="74"/>
            <a:chExt cx="27" cy="1"/>
          </a:xfrm>
        </xdr:grpSpPr>
        <xdr:sp macro="" textlink="">
          <xdr:nvSpPr>
            <xdr:cNvPr id="526728" name="Freeform 49"/>
            <xdr:cNvSpPr>
              <a:spLocks/>
            </xdr:cNvSpPr>
          </xdr:nvSpPr>
          <xdr:spPr bwMode="auto">
            <a:xfrm>
              <a:off x="531" y="74"/>
              <a:ext cx="3" cy="1"/>
            </a:xfrm>
            <a:custGeom>
              <a:avLst/>
              <a:gdLst>
                <a:gd name="T0" fmla="*/ 0 w 3"/>
                <a:gd name="T1" fmla="*/ 0 h 1"/>
                <a:gd name="T2" fmla="*/ 0 w 3"/>
                <a:gd name="T3" fmla="*/ 0 h 1"/>
                <a:gd name="T4" fmla="*/ 0 w 3"/>
                <a:gd name="T5" fmla="*/ 1 h 1"/>
                <a:gd name="T6" fmla="*/ 3 w 3"/>
                <a:gd name="T7" fmla="*/ 1 h 1"/>
                <a:gd name="T8" fmla="*/ 3 w 3"/>
                <a:gd name="T9" fmla="*/ 0 h 1"/>
                <a:gd name="T10" fmla="*/ 3 w 3"/>
                <a:gd name="T11" fmla="*/ 0 h 1"/>
                <a:gd name="T12" fmla="*/ 0 w 3"/>
                <a:gd name="T13" fmla="*/ 0 h 1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0" t="0" r="r" b="b"/>
              <a:pathLst>
                <a:path w="3" h="1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3" y="1"/>
                  </a:lnTo>
                  <a:lnTo>
                    <a:pt x="3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80808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526729" name="Freeform 50"/>
            <xdr:cNvSpPr>
              <a:spLocks/>
            </xdr:cNvSpPr>
          </xdr:nvSpPr>
          <xdr:spPr bwMode="auto">
            <a:xfrm>
              <a:off x="535" y="74"/>
              <a:ext cx="4" cy="1"/>
            </a:xfrm>
            <a:custGeom>
              <a:avLst/>
              <a:gdLst>
                <a:gd name="T0" fmla="*/ 1 w 4"/>
                <a:gd name="T1" fmla="*/ 0 h 1"/>
                <a:gd name="T2" fmla="*/ 0 w 4"/>
                <a:gd name="T3" fmla="*/ 0 h 1"/>
                <a:gd name="T4" fmla="*/ 1 w 4"/>
                <a:gd name="T5" fmla="*/ 1 h 1"/>
                <a:gd name="T6" fmla="*/ 4 w 4"/>
                <a:gd name="T7" fmla="*/ 1 h 1"/>
                <a:gd name="T8" fmla="*/ 4 w 4"/>
                <a:gd name="T9" fmla="*/ 0 h 1"/>
                <a:gd name="T10" fmla="*/ 4 w 4"/>
                <a:gd name="T11" fmla="*/ 0 h 1"/>
                <a:gd name="T12" fmla="*/ 1 w 4"/>
                <a:gd name="T13" fmla="*/ 0 h 1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0" t="0" r="r" b="b"/>
              <a:pathLst>
                <a:path w="4" h="1">
                  <a:moveTo>
                    <a:pt x="1" y="0"/>
                  </a:moveTo>
                  <a:lnTo>
                    <a:pt x="0" y="0"/>
                  </a:lnTo>
                  <a:lnTo>
                    <a:pt x="1" y="1"/>
                  </a:lnTo>
                  <a:lnTo>
                    <a:pt x="4" y="1"/>
                  </a:lnTo>
                  <a:lnTo>
                    <a:pt x="4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80808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526730" name="Freeform 51"/>
            <xdr:cNvSpPr>
              <a:spLocks/>
            </xdr:cNvSpPr>
          </xdr:nvSpPr>
          <xdr:spPr bwMode="auto">
            <a:xfrm>
              <a:off x="540" y="74"/>
              <a:ext cx="4" cy="1"/>
            </a:xfrm>
            <a:custGeom>
              <a:avLst/>
              <a:gdLst>
                <a:gd name="T0" fmla="*/ 1 w 4"/>
                <a:gd name="T1" fmla="*/ 0 h 1"/>
                <a:gd name="T2" fmla="*/ 0 w 4"/>
                <a:gd name="T3" fmla="*/ 0 h 1"/>
                <a:gd name="T4" fmla="*/ 1 w 4"/>
                <a:gd name="T5" fmla="*/ 1 h 1"/>
                <a:gd name="T6" fmla="*/ 4 w 4"/>
                <a:gd name="T7" fmla="*/ 1 h 1"/>
                <a:gd name="T8" fmla="*/ 4 w 4"/>
                <a:gd name="T9" fmla="*/ 0 h 1"/>
                <a:gd name="T10" fmla="*/ 4 w 4"/>
                <a:gd name="T11" fmla="*/ 0 h 1"/>
                <a:gd name="T12" fmla="*/ 1 w 4"/>
                <a:gd name="T13" fmla="*/ 0 h 1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0" t="0" r="r" b="b"/>
              <a:pathLst>
                <a:path w="4" h="1">
                  <a:moveTo>
                    <a:pt x="1" y="0"/>
                  </a:moveTo>
                  <a:lnTo>
                    <a:pt x="0" y="0"/>
                  </a:lnTo>
                  <a:lnTo>
                    <a:pt x="1" y="1"/>
                  </a:lnTo>
                  <a:lnTo>
                    <a:pt x="4" y="1"/>
                  </a:lnTo>
                  <a:lnTo>
                    <a:pt x="4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80808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526731" name="Freeform 52"/>
            <xdr:cNvSpPr>
              <a:spLocks/>
            </xdr:cNvSpPr>
          </xdr:nvSpPr>
          <xdr:spPr bwMode="auto">
            <a:xfrm>
              <a:off x="545" y="74"/>
              <a:ext cx="4" cy="1"/>
            </a:xfrm>
            <a:custGeom>
              <a:avLst/>
              <a:gdLst>
                <a:gd name="T0" fmla="*/ 1 w 4"/>
                <a:gd name="T1" fmla="*/ 0 h 1"/>
                <a:gd name="T2" fmla="*/ 0 w 4"/>
                <a:gd name="T3" fmla="*/ 0 h 1"/>
                <a:gd name="T4" fmla="*/ 1 w 4"/>
                <a:gd name="T5" fmla="*/ 1 h 1"/>
                <a:gd name="T6" fmla="*/ 4 w 4"/>
                <a:gd name="T7" fmla="*/ 1 h 1"/>
                <a:gd name="T8" fmla="*/ 4 w 4"/>
                <a:gd name="T9" fmla="*/ 0 h 1"/>
                <a:gd name="T10" fmla="*/ 4 w 4"/>
                <a:gd name="T11" fmla="*/ 0 h 1"/>
                <a:gd name="T12" fmla="*/ 1 w 4"/>
                <a:gd name="T13" fmla="*/ 0 h 1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0" t="0" r="r" b="b"/>
              <a:pathLst>
                <a:path w="4" h="1">
                  <a:moveTo>
                    <a:pt x="1" y="0"/>
                  </a:moveTo>
                  <a:lnTo>
                    <a:pt x="0" y="0"/>
                  </a:lnTo>
                  <a:lnTo>
                    <a:pt x="1" y="1"/>
                  </a:lnTo>
                  <a:lnTo>
                    <a:pt x="4" y="1"/>
                  </a:lnTo>
                  <a:lnTo>
                    <a:pt x="4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80808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526732" name="Freeform 53"/>
            <xdr:cNvSpPr>
              <a:spLocks/>
            </xdr:cNvSpPr>
          </xdr:nvSpPr>
          <xdr:spPr bwMode="auto">
            <a:xfrm>
              <a:off x="550" y="74"/>
              <a:ext cx="3" cy="1"/>
            </a:xfrm>
            <a:custGeom>
              <a:avLst/>
              <a:gdLst>
                <a:gd name="T0" fmla="*/ 1 w 3"/>
                <a:gd name="T1" fmla="*/ 0 h 1"/>
                <a:gd name="T2" fmla="*/ 0 w 3"/>
                <a:gd name="T3" fmla="*/ 0 h 1"/>
                <a:gd name="T4" fmla="*/ 1 w 3"/>
                <a:gd name="T5" fmla="*/ 1 h 1"/>
                <a:gd name="T6" fmla="*/ 3 w 3"/>
                <a:gd name="T7" fmla="*/ 1 h 1"/>
                <a:gd name="T8" fmla="*/ 3 w 3"/>
                <a:gd name="T9" fmla="*/ 0 h 1"/>
                <a:gd name="T10" fmla="*/ 3 w 3"/>
                <a:gd name="T11" fmla="*/ 0 h 1"/>
                <a:gd name="T12" fmla="*/ 1 w 3"/>
                <a:gd name="T13" fmla="*/ 0 h 1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0" t="0" r="r" b="b"/>
              <a:pathLst>
                <a:path w="3" h="1">
                  <a:moveTo>
                    <a:pt x="1" y="0"/>
                  </a:moveTo>
                  <a:lnTo>
                    <a:pt x="0" y="0"/>
                  </a:lnTo>
                  <a:lnTo>
                    <a:pt x="1" y="1"/>
                  </a:lnTo>
                  <a:lnTo>
                    <a:pt x="3" y="1"/>
                  </a:lnTo>
                  <a:lnTo>
                    <a:pt x="3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80808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526733" name="Freeform 54"/>
            <xdr:cNvSpPr>
              <a:spLocks/>
            </xdr:cNvSpPr>
          </xdr:nvSpPr>
          <xdr:spPr bwMode="auto">
            <a:xfrm>
              <a:off x="555" y="74"/>
              <a:ext cx="3" cy="1"/>
            </a:xfrm>
            <a:custGeom>
              <a:avLst/>
              <a:gdLst>
                <a:gd name="T0" fmla="*/ 1 w 3"/>
                <a:gd name="T1" fmla="*/ 0 h 1"/>
                <a:gd name="T2" fmla="*/ 0 w 3"/>
                <a:gd name="T3" fmla="*/ 0 h 1"/>
                <a:gd name="T4" fmla="*/ 1 w 3"/>
                <a:gd name="T5" fmla="*/ 1 h 1"/>
                <a:gd name="T6" fmla="*/ 3 w 3"/>
                <a:gd name="T7" fmla="*/ 1 h 1"/>
                <a:gd name="T8" fmla="*/ 3 w 3"/>
                <a:gd name="T9" fmla="*/ 0 h 1"/>
                <a:gd name="T10" fmla="*/ 3 w 3"/>
                <a:gd name="T11" fmla="*/ 0 h 1"/>
                <a:gd name="T12" fmla="*/ 1 w 3"/>
                <a:gd name="T13" fmla="*/ 0 h 1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0" t="0" r="r" b="b"/>
              <a:pathLst>
                <a:path w="3" h="1">
                  <a:moveTo>
                    <a:pt x="1" y="0"/>
                  </a:moveTo>
                  <a:lnTo>
                    <a:pt x="0" y="0"/>
                  </a:lnTo>
                  <a:lnTo>
                    <a:pt x="1" y="1"/>
                  </a:lnTo>
                  <a:lnTo>
                    <a:pt x="3" y="1"/>
                  </a:lnTo>
                  <a:lnTo>
                    <a:pt x="3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80808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526722" name="Freeform 56"/>
          <xdr:cNvSpPr>
            <a:spLocks/>
          </xdr:cNvSpPr>
        </xdr:nvSpPr>
        <xdr:spPr bwMode="auto">
          <a:xfrm>
            <a:off x="535" y="70"/>
            <a:ext cx="9" cy="9"/>
          </a:xfrm>
          <a:custGeom>
            <a:avLst/>
            <a:gdLst>
              <a:gd name="T0" fmla="*/ 4 w 9"/>
              <a:gd name="T1" fmla="*/ 0 h 9"/>
              <a:gd name="T2" fmla="*/ 0 w 9"/>
              <a:gd name="T3" fmla="*/ 4 h 9"/>
              <a:gd name="T4" fmla="*/ 4 w 9"/>
              <a:gd name="T5" fmla="*/ 9 h 9"/>
              <a:gd name="T6" fmla="*/ 9 w 9"/>
              <a:gd name="T7" fmla="*/ 4 h 9"/>
              <a:gd name="T8" fmla="*/ 4 w 9"/>
              <a:gd name="T9" fmla="*/ 0 h 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9" h="9">
                <a:moveTo>
                  <a:pt x="4" y="0"/>
                </a:moveTo>
                <a:lnTo>
                  <a:pt x="0" y="4"/>
                </a:lnTo>
                <a:lnTo>
                  <a:pt x="4" y="9"/>
                </a:lnTo>
                <a:lnTo>
                  <a:pt x="9" y="4"/>
                </a:lnTo>
                <a:lnTo>
                  <a:pt x="4" y="0"/>
                </a:lnTo>
                <a:close/>
              </a:path>
            </a:pathLst>
          </a:custGeom>
          <a:solidFill>
            <a:srgbClr val="FFFFFF"/>
          </a:solidFill>
          <a:ln w="9525" cap="rnd">
            <a:solidFill>
              <a:srgbClr val="80808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26723" name="Line 57"/>
          <xdr:cNvSpPr>
            <a:spLocks noChangeShapeType="1"/>
          </xdr:cNvSpPr>
        </xdr:nvSpPr>
        <xdr:spPr bwMode="auto">
          <a:xfrm>
            <a:off x="648" y="73"/>
            <a:ext cx="30" cy="1"/>
          </a:xfrm>
          <a:prstGeom prst="line">
            <a:avLst/>
          </a:prstGeom>
          <a:noFill/>
          <a:ln w="9525" cap="rnd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6724" name="Freeform 58"/>
          <xdr:cNvSpPr>
            <a:spLocks/>
          </xdr:cNvSpPr>
        </xdr:nvSpPr>
        <xdr:spPr bwMode="auto">
          <a:xfrm>
            <a:off x="659" y="70"/>
            <a:ext cx="10" cy="9"/>
          </a:xfrm>
          <a:custGeom>
            <a:avLst/>
            <a:gdLst>
              <a:gd name="T0" fmla="*/ 5 w 10"/>
              <a:gd name="T1" fmla="*/ 0 h 9"/>
              <a:gd name="T2" fmla="*/ 0 w 10"/>
              <a:gd name="T3" fmla="*/ 4 h 9"/>
              <a:gd name="T4" fmla="*/ 5 w 10"/>
              <a:gd name="T5" fmla="*/ 9 h 9"/>
              <a:gd name="T6" fmla="*/ 10 w 10"/>
              <a:gd name="T7" fmla="*/ 4 h 9"/>
              <a:gd name="T8" fmla="*/ 5 w 10"/>
              <a:gd name="T9" fmla="*/ 0 h 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0" h="9">
                <a:moveTo>
                  <a:pt x="5" y="0"/>
                </a:moveTo>
                <a:lnTo>
                  <a:pt x="0" y="4"/>
                </a:lnTo>
                <a:lnTo>
                  <a:pt x="5" y="9"/>
                </a:lnTo>
                <a:lnTo>
                  <a:pt x="10" y="4"/>
                </a:lnTo>
                <a:lnTo>
                  <a:pt x="5" y="0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26725" name="Line 59"/>
          <xdr:cNvSpPr>
            <a:spLocks noChangeShapeType="1"/>
          </xdr:cNvSpPr>
        </xdr:nvSpPr>
        <xdr:spPr bwMode="auto">
          <a:xfrm flipV="1">
            <a:off x="765" y="74"/>
            <a:ext cx="30" cy="0"/>
          </a:xfrm>
          <a:prstGeom prst="line">
            <a:avLst/>
          </a:prstGeom>
          <a:noFill/>
          <a:ln w="9525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6726" name="Rectangle 60"/>
          <xdr:cNvSpPr>
            <a:spLocks noChangeArrowheads="1"/>
          </xdr:cNvSpPr>
        </xdr:nvSpPr>
        <xdr:spPr bwMode="auto">
          <a:xfrm>
            <a:off x="777" y="71"/>
            <a:ext cx="7" cy="6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26727" name="Rectangle 61"/>
          <xdr:cNvSpPr>
            <a:spLocks noChangeArrowheads="1"/>
          </xdr:cNvSpPr>
        </xdr:nvSpPr>
        <xdr:spPr bwMode="auto">
          <a:xfrm>
            <a:off x="515" y="54"/>
            <a:ext cx="363" cy="27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32</xdr:row>
      <xdr:rowOff>19050</xdr:rowOff>
    </xdr:from>
    <xdr:to>
      <xdr:col>17</xdr:col>
      <xdr:colOff>152400</xdr:colOff>
      <xdr:row>43</xdr:row>
      <xdr:rowOff>133350</xdr:rowOff>
    </xdr:to>
    <xdr:graphicFrame macro="">
      <xdr:nvGraphicFramePr>
        <xdr:cNvPr id="52772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</xdr:row>
      <xdr:rowOff>161925</xdr:rowOff>
    </xdr:from>
    <xdr:to>
      <xdr:col>17</xdr:col>
      <xdr:colOff>180975</xdr:colOff>
      <xdr:row>23</xdr:row>
      <xdr:rowOff>161925</xdr:rowOff>
    </xdr:to>
    <xdr:graphicFrame macro="">
      <xdr:nvGraphicFramePr>
        <xdr:cNvPr id="52772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47625</xdr:colOff>
      <xdr:row>11</xdr:row>
      <xdr:rowOff>161925</xdr:rowOff>
    </xdr:from>
    <xdr:to>
      <xdr:col>36</xdr:col>
      <xdr:colOff>171450</xdr:colOff>
      <xdr:row>23</xdr:row>
      <xdr:rowOff>161925</xdr:rowOff>
    </xdr:to>
    <xdr:graphicFrame macro="">
      <xdr:nvGraphicFramePr>
        <xdr:cNvPr id="52772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38</xdr:col>
      <xdr:colOff>9525</xdr:colOff>
      <xdr:row>11</xdr:row>
      <xdr:rowOff>161925</xdr:rowOff>
    </xdr:from>
    <xdr:to>
      <xdr:col>56</xdr:col>
      <xdr:colOff>9525</xdr:colOff>
      <xdr:row>23</xdr:row>
      <xdr:rowOff>171450</xdr:rowOff>
    </xdr:to>
    <xdr:graphicFrame macro="">
      <xdr:nvGraphicFramePr>
        <xdr:cNvPr id="52772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28575</xdr:colOff>
      <xdr:row>32</xdr:row>
      <xdr:rowOff>38100</xdr:rowOff>
    </xdr:from>
    <xdr:to>
      <xdr:col>36</xdr:col>
      <xdr:colOff>142875</xdr:colOff>
      <xdr:row>43</xdr:row>
      <xdr:rowOff>161925</xdr:rowOff>
    </xdr:to>
    <xdr:graphicFrame macro="">
      <xdr:nvGraphicFramePr>
        <xdr:cNvPr id="527729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38</xdr:col>
      <xdr:colOff>38100</xdr:colOff>
      <xdr:row>32</xdr:row>
      <xdr:rowOff>28575</xdr:rowOff>
    </xdr:from>
    <xdr:to>
      <xdr:col>55</xdr:col>
      <xdr:colOff>142875</xdr:colOff>
      <xdr:row>43</xdr:row>
      <xdr:rowOff>161925</xdr:rowOff>
    </xdr:to>
    <xdr:graphicFrame macro="">
      <xdr:nvGraphicFramePr>
        <xdr:cNvPr id="527730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oneCellAnchor>
    <xdr:from>
      <xdr:col>44</xdr:col>
      <xdr:colOff>147627</xdr:colOff>
      <xdr:row>2</xdr:row>
      <xdr:rowOff>107264</xdr:rowOff>
    </xdr:from>
    <xdr:ext cx="1990164" cy="312594"/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8682027" y="535889"/>
          <a:ext cx="1866921" cy="24628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none" lIns="27432" tIns="18288" rIns="27432" bIns="18288" anchor="ctr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判定凡例</a:t>
          </a:r>
        </a:p>
        <a:p>
          <a:pPr algn="ctr" rtl="0">
            <a:lnSpc>
              <a:spcPts val="8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○：～100%　　△：101～105%　　×：106%～</a:t>
          </a:r>
        </a:p>
      </xdr:txBody>
    </xdr:sp>
    <xdr:clientData/>
  </xdr:oneCellAnchor>
  <xdr:oneCellAnchor>
    <xdr:from>
      <xdr:col>51</xdr:col>
      <xdr:colOff>174188</xdr:colOff>
      <xdr:row>0</xdr:row>
      <xdr:rowOff>47625</xdr:rowOff>
    </xdr:from>
    <xdr:ext cx="825871" cy="357904"/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0108763" y="47625"/>
          <a:ext cx="825871" cy="3579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0" anchor="t" upright="1">
          <a:spAutoFit/>
        </a:bodyPr>
        <a:lstStyle/>
        <a:p>
          <a:pPr algn="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　月　　日</a:t>
          </a:r>
        </a:p>
        <a:p>
          <a:pPr algn="r" rtl="0">
            <a:lnSpc>
              <a:spcPts val="12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XX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部</a:t>
          </a:r>
        </a:p>
      </xdr:txBody>
    </xdr:sp>
    <xdr:clientData/>
  </xdr:oneCellAnchor>
  <xdr:oneCellAnchor>
    <xdr:from>
      <xdr:col>19</xdr:col>
      <xdr:colOff>97320</xdr:colOff>
      <xdr:row>32</xdr:row>
      <xdr:rowOff>57150</xdr:rowOff>
    </xdr:from>
    <xdr:ext cx="352902" cy="170816"/>
    <xdr:sp macro="" textlink="">
      <xdr:nvSpPr>
        <xdr:cNvPr id="33" name="Text Box 65"/>
        <xdr:cNvSpPr txBox="1">
          <a:spLocks noChangeArrowheads="1"/>
        </xdr:cNvSpPr>
      </xdr:nvSpPr>
      <xdr:spPr bwMode="auto">
        <a:xfrm>
          <a:off x="3764445" y="5514975"/>
          <a:ext cx="352902" cy="170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(t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-CO</a:t>
          </a:r>
          <a:r>
            <a:rPr lang="en-US" altLang="ja-JP" sz="800" b="0" i="0" u="none" strike="noStrike" baseline="-2500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oneCellAnchor>
    <xdr:from>
      <xdr:col>34</xdr:col>
      <xdr:colOff>157369</xdr:colOff>
      <xdr:row>32</xdr:row>
      <xdr:rowOff>47625</xdr:rowOff>
    </xdr:from>
    <xdr:ext cx="352902" cy="170816"/>
    <xdr:sp macro="" textlink="">
      <xdr:nvSpPr>
        <xdr:cNvPr id="34" name="Text Box 66"/>
        <xdr:cNvSpPr txBox="1">
          <a:spLocks noChangeArrowheads="1"/>
        </xdr:cNvSpPr>
      </xdr:nvSpPr>
      <xdr:spPr bwMode="auto">
        <a:xfrm>
          <a:off x="6824869" y="5505450"/>
          <a:ext cx="352902" cy="170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(t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-CO</a:t>
          </a:r>
          <a:r>
            <a:rPr lang="en-US" altLang="ja-JP" sz="800" b="0" i="0" u="none" strike="noStrike" baseline="-2500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twoCellAnchor editAs="oneCell">
    <xdr:from>
      <xdr:col>26</xdr:col>
      <xdr:colOff>133350</xdr:colOff>
      <xdr:row>2</xdr:row>
      <xdr:rowOff>123825</xdr:rowOff>
    </xdr:from>
    <xdr:to>
      <xdr:col>41</xdr:col>
      <xdr:colOff>161925</xdr:colOff>
      <xdr:row>3</xdr:row>
      <xdr:rowOff>95250</xdr:rowOff>
    </xdr:to>
    <xdr:grpSp>
      <xdr:nvGrpSpPr>
        <xdr:cNvPr id="527735" name="Group 68"/>
        <xdr:cNvGrpSpPr>
          <a:grpSpLocks/>
        </xdr:cNvGrpSpPr>
      </xdr:nvGrpSpPr>
      <xdr:grpSpPr bwMode="auto">
        <a:xfrm>
          <a:off x="5200650" y="552450"/>
          <a:ext cx="2895600" cy="123825"/>
          <a:chOff x="555" y="56"/>
          <a:chExt cx="302" cy="13"/>
        </a:xfrm>
      </xdr:grpSpPr>
      <xdr:sp macro="" textlink="">
        <xdr:nvSpPr>
          <xdr:cNvPr id="36" name="Rectangle 24"/>
          <xdr:cNvSpPr>
            <a:spLocks noChangeArrowheads="1"/>
          </xdr:cNvSpPr>
        </xdr:nvSpPr>
        <xdr:spPr bwMode="auto">
          <a:xfrm>
            <a:off x="555" y="56"/>
            <a:ext cx="70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altLang="ja-JP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N-1</a:t>
            </a: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年度単月実績</a:t>
            </a:r>
          </a:p>
        </xdr:txBody>
      </xdr:sp>
      <xdr:sp macro="" textlink="">
        <xdr:nvSpPr>
          <xdr:cNvPr id="37" name="Rectangle 25"/>
          <xdr:cNvSpPr>
            <a:spLocks noChangeArrowheads="1"/>
          </xdr:cNvSpPr>
        </xdr:nvSpPr>
        <xdr:spPr bwMode="auto">
          <a:xfrm>
            <a:off x="680" y="56"/>
            <a:ext cx="60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altLang="ja-JP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N</a:t>
            </a: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年度単月目標</a:t>
            </a:r>
          </a:p>
        </xdr:txBody>
      </xdr:sp>
      <xdr:sp macro="" textlink="">
        <xdr:nvSpPr>
          <xdr:cNvPr id="38" name="Rectangle 26"/>
          <xdr:cNvSpPr>
            <a:spLocks noChangeArrowheads="1"/>
          </xdr:cNvSpPr>
        </xdr:nvSpPr>
        <xdr:spPr bwMode="auto">
          <a:xfrm>
            <a:off x="797" y="56"/>
            <a:ext cx="60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altLang="ja-JP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N</a:t>
            </a: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年度単月実績</a:t>
            </a:r>
          </a:p>
        </xdr:txBody>
      </xdr:sp>
      <xdr:sp macro="" textlink="">
        <xdr:nvSpPr>
          <xdr:cNvPr id="39" name="Rectangle 27"/>
          <xdr:cNvSpPr>
            <a:spLocks noChangeArrowheads="1"/>
          </xdr:cNvSpPr>
        </xdr:nvSpPr>
        <xdr:spPr bwMode="auto">
          <a:xfrm>
            <a:off x="555" y="69"/>
            <a:ext cx="70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altLang="ja-JP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N-1</a:t>
            </a: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年度実績累計</a:t>
            </a:r>
          </a:p>
        </xdr:txBody>
      </xdr:sp>
      <xdr:sp macro="" textlink="">
        <xdr:nvSpPr>
          <xdr:cNvPr id="40" name="Rectangle 28"/>
          <xdr:cNvSpPr>
            <a:spLocks noChangeArrowheads="1"/>
          </xdr:cNvSpPr>
        </xdr:nvSpPr>
        <xdr:spPr bwMode="auto">
          <a:xfrm>
            <a:off x="680" y="68"/>
            <a:ext cx="60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altLang="ja-JP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N</a:t>
            </a: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年度目標累計</a:t>
            </a:r>
          </a:p>
        </xdr:txBody>
      </xdr:sp>
      <xdr:sp macro="" textlink="">
        <xdr:nvSpPr>
          <xdr:cNvPr id="41" name="Rectangle 29"/>
          <xdr:cNvSpPr>
            <a:spLocks noChangeArrowheads="1"/>
          </xdr:cNvSpPr>
        </xdr:nvSpPr>
        <xdr:spPr bwMode="auto">
          <a:xfrm>
            <a:off x="797" y="68"/>
            <a:ext cx="60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altLang="ja-JP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N</a:t>
            </a: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年度実績累計</a:t>
            </a:r>
          </a:p>
        </xdr:txBody>
      </xdr:sp>
      <xdr:sp macro="" textlink="">
        <xdr:nvSpPr>
          <xdr:cNvPr id="527742" name="Rectangle 30"/>
          <xdr:cNvSpPr>
            <a:spLocks noChangeArrowheads="1"/>
          </xdr:cNvSpPr>
        </xdr:nvSpPr>
        <xdr:spPr bwMode="auto">
          <a:xfrm>
            <a:off x="526" y="59"/>
            <a:ext cx="25" cy="8"/>
          </a:xfrm>
          <a:prstGeom prst="rect">
            <a:avLst/>
          </a:prstGeom>
          <a:solidFill>
            <a:srgbClr val="FFFF99"/>
          </a:solidFill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527743" name="Rectangle 47"/>
          <xdr:cNvSpPr>
            <a:spLocks noChangeArrowheads="1"/>
          </xdr:cNvSpPr>
        </xdr:nvSpPr>
        <xdr:spPr bwMode="auto">
          <a:xfrm>
            <a:off x="648" y="58"/>
            <a:ext cx="29" cy="8"/>
          </a:xfrm>
          <a:prstGeom prst="rect">
            <a:avLst/>
          </a:prstGeom>
          <a:solidFill>
            <a:srgbClr val="33CCCC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527744" name="Rectangle 48"/>
          <xdr:cNvSpPr>
            <a:spLocks noChangeArrowheads="1"/>
          </xdr:cNvSpPr>
        </xdr:nvSpPr>
        <xdr:spPr bwMode="auto">
          <a:xfrm>
            <a:off x="766" y="58"/>
            <a:ext cx="28" cy="8"/>
          </a:xfrm>
          <a:prstGeom prst="rect">
            <a:avLst/>
          </a:prstGeom>
          <a:solidFill>
            <a:srgbClr val="0000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grpSp>
        <xdr:nvGrpSpPr>
          <xdr:cNvPr id="527745" name="Group 55"/>
          <xdr:cNvGrpSpPr>
            <a:grpSpLocks/>
          </xdr:cNvGrpSpPr>
        </xdr:nvGrpSpPr>
        <xdr:grpSpPr bwMode="auto">
          <a:xfrm>
            <a:off x="524" y="74"/>
            <a:ext cx="28" cy="1"/>
            <a:chOff x="531" y="74"/>
            <a:chExt cx="27" cy="1"/>
          </a:xfrm>
        </xdr:grpSpPr>
        <xdr:sp macro="" textlink="">
          <xdr:nvSpPr>
            <xdr:cNvPr id="527752" name="Freeform 49"/>
            <xdr:cNvSpPr>
              <a:spLocks/>
            </xdr:cNvSpPr>
          </xdr:nvSpPr>
          <xdr:spPr bwMode="auto">
            <a:xfrm>
              <a:off x="531" y="74"/>
              <a:ext cx="3" cy="1"/>
            </a:xfrm>
            <a:custGeom>
              <a:avLst/>
              <a:gdLst>
                <a:gd name="T0" fmla="*/ 0 w 3"/>
                <a:gd name="T1" fmla="*/ 0 h 1"/>
                <a:gd name="T2" fmla="*/ 0 w 3"/>
                <a:gd name="T3" fmla="*/ 0 h 1"/>
                <a:gd name="T4" fmla="*/ 0 w 3"/>
                <a:gd name="T5" fmla="*/ 1 h 1"/>
                <a:gd name="T6" fmla="*/ 3 w 3"/>
                <a:gd name="T7" fmla="*/ 1 h 1"/>
                <a:gd name="T8" fmla="*/ 3 w 3"/>
                <a:gd name="T9" fmla="*/ 0 h 1"/>
                <a:gd name="T10" fmla="*/ 3 w 3"/>
                <a:gd name="T11" fmla="*/ 0 h 1"/>
                <a:gd name="T12" fmla="*/ 0 w 3"/>
                <a:gd name="T13" fmla="*/ 0 h 1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0" t="0" r="r" b="b"/>
              <a:pathLst>
                <a:path w="3" h="1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3" y="1"/>
                  </a:lnTo>
                  <a:lnTo>
                    <a:pt x="3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80808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527753" name="Freeform 50"/>
            <xdr:cNvSpPr>
              <a:spLocks/>
            </xdr:cNvSpPr>
          </xdr:nvSpPr>
          <xdr:spPr bwMode="auto">
            <a:xfrm>
              <a:off x="535" y="74"/>
              <a:ext cx="4" cy="1"/>
            </a:xfrm>
            <a:custGeom>
              <a:avLst/>
              <a:gdLst>
                <a:gd name="T0" fmla="*/ 1 w 4"/>
                <a:gd name="T1" fmla="*/ 0 h 1"/>
                <a:gd name="T2" fmla="*/ 0 w 4"/>
                <a:gd name="T3" fmla="*/ 0 h 1"/>
                <a:gd name="T4" fmla="*/ 1 w 4"/>
                <a:gd name="T5" fmla="*/ 1 h 1"/>
                <a:gd name="T6" fmla="*/ 4 w 4"/>
                <a:gd name="T7" fmla="*/ 1 h 1"/>
                <a:gd name="T8" fmla="*/ 4 w 4"/>
                <a:gd name="T9" fmla="*/ 0 h 1"/>
                <a:gd name="T10" fmla="*/ 4 w 4"/>
                <a:gd name="T11" fmla="*/ 0 h 1"/>
                <a:gd name="T12" fmla="*/ 1 w 4"/>
                <a:gd name="T13" fmla="*/ 0 h 1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0" t="0" r="r" b="b"/>
              <a:pathLst>
                <a:path w="4" h="1">
                  <a:moveTo>
                    <a:pt x="1" y="0"/>
                  </a:moveTo>
                  <a:lnTo>
                    <a:pt x="0" y="0"/>
                  </a:lnTo>
                  <a:lnTo>
                    <a:pt x="1" y="1"/>
                  </a:lnTo>
                  <a:lnTo>
                    <a:pt x="4" y="1"/>
                  </a:lnTo>
                  <a:lnTo>
                    <a:pt x="4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80808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527754" name="Freeform 51"/>
            <xdr:cNvSpPr>
              <a:spLocks/>
            </xdr:cNvSpPr>
          </xdr:nvSpPr>
          <xdr:spPr bwMode="auto">
            <a:xfrm>
              <a:off x="540" y="74"/>
              <a:ext cx="4" cy="1"/>
            </a:xfrm>
            <a:custGeom>
              <a:avLst/>
              <a:gdLst>
                <a:gd name="T0" fmla="*/ 1 w 4"/>
                <a:gd name="T1" fmla="*/ 0 h 1"/>
                <a:gd name="T2" fmla="*/ 0 w 4"/>
                <a:gd name="T3" fmla="*/ 0 h 1"/>
                <a:gd name="T4" fmla="*/ 1 w 4"/>
                <a:gd name="T5" fmla="*/ 1 h 1"/>
                <a:gd name="T6" fmla="*/ 4 w 4"/>
                <a:gd name="T7" fmla="*/ 1 h 1"/>
                <a:gd name="T8" fmla="*/ 4 w 4"/>
                <a:gd name="T9" fmla="*/ 0 h 1"/>
                <a:gd name="T10" fmla="*/ 4 w 4"/>
                <a:gd name="T11" fmla="*/ 0 h 1"/>
                <a:gd name="T12" fmla="*/ 1 w 4"/>
                <a:gd name="T13" fmla="*/ 0 h 1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0" t="0" r="r" b="b"/>
              <a:pathLst>
                <a:path w="4" h="1">
                  <a:moveTo>
                    <a:pt x="1" y="0"/>
                  </a:moveTo>
                  <a:lnTo>
                    <a:pt x="0" y="0"/>
                  </a:lnTo>
                  <a:lnTo>
                    <a:pt x="1" y="1"/>
                  </a:lnTo>
                  <a:lnTo>
                    <a:pt x="4" y="1"/>
                  </a:lnTo>
                  <a:lnTo>
                    <a:pt x="4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80808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527755" name="Freeform 52"/>
            <xdr:cNvSpPr>
              <a:spLocks/>
            </xdr:cNvSpPr>
          </xdr:nvSpPr>
          <xdr:spPr bwMode="auto">
            <a:xfrm>
              <a:off x="545" y="74"/>
              <a:ext cx="4" cy="1"/>
            </a:xfrm>
            <a:custGeom>
              <a:avLst/>
              <a:gdLst>
                <a:gd name="T0" fmla="*/ 1 w 4"/>
                <a:gd name="T1" fmla="*/ 0 h 1"/>
                <a:gd name="T2" fmla="*/ 0 w 4"/>
                <a:gd name="T3" fmla="*/ 0 h 1"/>
                <a:gd name="T4" fmla="*/ 1 w 4"/>
                <a:gd name="T5" fmla="*/ 1 h 1"/>
                <a:gd name="T6" fmla="*/ 4 w 4"/>
                <a:gd name="T7" fmla="*/ 1 h 1"/>
                <a:gd name="T8" fmla="*/ 4 w 4"/>
                <a:gd name="T9" fmla="*/ 0 h 1"/>
                <a:gd name="T10" fmla="*/ 4 w 4"/>
                <a:gd name="T11" fmla="*/ 0 h 1"/>
                <a:gd name="T12" fmla="*/ 1 w 4"/>
                <a:gd name="T13" fmla="*/ 0 h 1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0" t="0" r="r" b="b"/>
              <a:pathLst>
                <a:path w="4" h="1">
                  <a:moveTo>
                    <a:pt x="1" y="0"/>
                  </a:moveTo>
                  <a:lnTo>
                    <a:pt x="0" y="0"/>
                  </a:lnTo>
                  <a:lnTo>
                    <a:pt x="1" y="1"/>
                  </a:lnTo>
                  <a:lnTo>
                    <a:pt x="4" y="1"/>
                  </a:lnTo>
                  <a:lnTo>
                    <a:pt x="4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80808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527756" name="Freeform 53"/>
            <xdr:cNvSpPr>
              <a:spLocks/>
            </xdr:cNvSpPr>
          </xdr:nvSpPr>
          <xdr:spPr bwMode="auto">
            <a:xfrm>
              <a:off x="550" y="74"/>
              <a:ext cx="3" cy="1"/>
            </a:xfrm>
            <a:custGeom>
              <a:avLst/>
              <a:gdLst>
                <a:gd name="T0" fmla="*/ 1 w 3"/>
                <a:gd name="T1" fmla="*/ 0 h 1"/>
                <a:gd name="T2" fmla="*/ 0 w 3"/>
                <a:gd name="T3" fmla="*/ 0 h 1"/>
                <a:gd name="T4" fmla="*/ 1 w 3"/>
                <a:gd name="T5" fmla="*/ 1 h 1"/>
                <a:gd name="T6" fmla="*/ 3 w 3"/>
                <a:gd name="T7" fmla="*/ 1 h 1"/>
                <a:gd name="T8" fmla="*/ 3 w 3"/>
                <a:gd name="T9" fmla="*/ 0 h 1"/>
                <a:gd name="T10" fmla="*/ 3 w 3"/>
                <a:gd name="T11" fmla="*/ 0 h 1"/>
                <a:gd name="T12" fmla="*/ 1 w 3"/>
                <a:gd name="T13" fmla="*/ 0 h 1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0" t="0" r="r" b="b"/>
              <a:pathLst>
                <a:path w="3" h="1">
                  <a:moveTo>
                    <a:pt x="1" y="0"/>
                  </a:moveTo>
                  <a:lnTo>
                    <a:pt x="0" y="0"/>
                  </a:lnTo>
                  <a:lnTo>
                    <a:pt x="1" y="1"/>
                  </a:lnTo>
                  <a:lnTo>
                    <a:pt x="3" y="1"/>
                  </a:lnTo>
                  <a:lnTo>
                    <a:pt x="3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80808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527757" name="Freeform 54"/>
            <xdr:cNvSpPr>
              <a:spLocks/>
            </xdr:cNvSpPr>
          </xdr:nvSpPr>
          <xdr:spPr bwMode="auto">
            <a:xfrm>
              <a:off x="555" y="74"/>
              <a:ext cx="3" cy="1"/>
            </a:xfrm>
            <a:custGeom>
              <a:avLst/>
              <a:gdLst>
                <a:gd name="T0" fmla="*/ 1 w 3"/>
                <a:gd name="T1" fmla="*/ 0 h 1"/>
                <a:gd name="T2" fmla="*/ 0 w 3"/>
                <a:gd name="T3" fmla="*/ 0 h 1"/>
                <a:gd name="T4" fmla="*/ 1 w 3"/>
                <a:gd name="T5" fmla="*/ 1 h 1"/>
                <a:gd name="T6" fmla="*/ 3 w 3"/>
                <a:gd name="T7" fmla="*/ 1 h 1"/>
                <a:gd name="T8" fmla="*/ 3 w 3"/>
                <a:gd name="T9" fmla="*/ 0 h 1"/>
                <a:gd name="T10" fmla="*/ 3 w 3"/>
                <a:gd name="T11" fmla="*/ 0 h 1"/>
                <a:gd name="T12" fmla="*/ 1 w 3"/>
                <a:gd name="T13" fmla="*/ 0 h 1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0" t="0" r="r" b="b"/>
              <a:pathLst>
                <a:path w="3" h="1">
                  <a:moveTo>
                    <a:pt x="1" y="0"/>
                  </a:moveTo>
                  <a:lnTo>
                    <a:pt x="0" y="0"/>
                  </a:lnTo>
                  <a:lnTo>
                    <a:pt x="1" y="1"/>
                  </a:lnTo>
                  <a:lnTo>
                    <a:pt x="3" y="1"/>
                  </a:lnTo>
                  <a:lnTo>
                    <a:pt x="3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80808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527746" name="Freeform 56"/>
          <xdr:cNvSpPr>
            <a:spLocks/>
          </xdr:cNvSpPr>
        </xdr:nvSpPr>
        <xdr:spPr bwMode="auto">
          <a:xfrm>
            <a:off x="535" y="70"/>
            <a:ext cx="9" cy="9"/>
          </a:xfrm>
          <a:custGeom>
            <a:avLst/>
            <a:gdLst>
              <a:gd name="T0" fmla="*/ 4 w 9"/>
              <a:gd name="T1" fmla="*/ 0 h 9"/>
              <a:gd name="T2" fmla="*/ 0 w 9"/>
              <a:gd name="T3" fmla="*/ 4 h 9"/>
              <a:gd name="T4" fmla="*/ 4 w 9"/>
              <a:gd name="T5" fmla="*/ 9 h 9"/>
              <a:gd name="T6" fmla="*/ 9 w 9"/>
              <a:gd name="T7" fmla="*/ 4 h 9"/>
              <a:gd name="T8" fmla="*/ 4 w 9"/>
              <a:gd name="T9" fmla="*/ 0 h 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9" h="9">
                <a:moveTo>
                  <a:pt x="4" y="0"/>
                </a:moveTo>
                <a:lnTo>
                  <a:pt x="0" y="4"/>
                </a:lnTo>
                <a:lnTo>
                  <a:pt x="4" y="9"/>
                </a:lnTo>
                <a:lnTo>
                  <a:pt x="9" y="4"/>
                </a:lnTo>
                <a:lnTo>
                  <a:pt x="4" y="0"/>
                </a:lnTo>
                <a:close/>
              </a:path>
            </a:pathLst>
          </a:custGeom>
          <a:solidFill>
            <a:srgbClr val="FFFFFF"/>
          </a:solidFill>
          <a:ln w="9525" cap="rnd">
            <a:solidFill>
              <a:srgbClr val="80808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27747" name="Line 57"/>
          <xdr:cNvSpPr>
            <a:spLocks noChangeShapeType="1"/>
          </xdr:cNvSpPr>
        </xdr:nvSpPr>
        <xdr:spPr bwMode="auto">
          <a:xfrm>
            <a:off x="648" y="73"/>
            <a:ext cx="30" cy="1"/>
          </a:xfrm>
          <a:prstGeom prst="line">
            <a:avLst/>
          </a:prstGeom>
          <a:noFill/>
          <a:ln w="9525" cap="rnd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7748" name="Freeform 58"/>
          <xdr:cNvSpPr>
            <a:spLocks/>
          </xdr:cNvSpPr>
        </xdr:nvSpPr>
        <xdr:spPr bwMode="auto">
          <a:xfrm>
            <a:off x="659" y="70"/>
            <a:ext cx="10" cy="9"/>
          </a:xfrm>
          <a:custGeom>
            <a:avLst/>
            <a:gdLst>
              <a:gd name="T0" fmla="*/ 5 w 10"/>
              <a:gd name="T1" fmla="*/ 0 h 9"/>
              <a:gd name="T2" fmla="*/ 0 w 10"/>
              <a:gd name="T3" fmla="*/ 4 h 9"/>
              <a:gd name="T4" fmla="*/ 5 w 10"/>
              <a:gd name="T5" fmla="*/ 9 h 9"/>
              <a:gd name="T6" fmla="*/ 10 w 10"/>
              <a:gd name="T7" fmla="*/ 4 h 9"/>
              <a:gd name="T8" fmla="*/ 5 w 10"/>
              <a:gd name="T9" fmla="*/ 0 h 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0" h="9">
                <a:moveTo>
                  <a:pt x="5" y="0"/>
                </a:moveTo>
                <a:lnTo>
                  <a:pt x="0" y="4"/>
                </a:lnTo>
                <a:lnTo>
                  <a:pt x="5" y="9"/>
                </a:lnTo>
                <a:lnTo>
                  <a:pt x="10" y="4"/>
                </a:lnTo>
                <a:lnTo>
                  <a:pt x="5" y="0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27749" name="Line 59"/>
          <xdr:cNvSpPr>
            <a:spLocks noChangeShapeType="1"/>
          </xdr:cNvSpPr>
        </xdr:nvSpPr>
        <xdr:spPr bwMode="auto">
          <a:xfrm flipV="1">
            <a:off x="765" y="74"/>
            <a:ext cx="30" cy="0"/>
          </a:xfrm>
          <a:prstGeom prst="line">
            <a:avLst/>
          </a:prstGeom>
          <a:noFill/>
          <a:ln w="9525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7750" name="Rectangle 60"/>
          <xdr:cNvSpPr>
            <a:spLocks noChangeArrowheads="1"/>
          </xdr:cNvSpPr>
        </xdr:nvSpPr>
        <xdr:spPr bwMode="auto">
          <a:xfrm>
            <a:off x="777" y="71"/>
            <a:ext cx="7" cy="6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27751" name="Rectangle 61"/>
          <xdr:cNvSpPr>
            <a:spLocks noChangeArrowheads="1"/>
          </xdr:cNvSpPr>
        </xdr:nvSpPr>
        <xdr:spPr bwMode="auto">
          <a:xfrm>
            <a:off x="515" y="54"/>
            <a:ext cx="363" cy="27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32</xdr:row>
      <xdr:rowOff>19050</xdr:rowOff>
    </xdr:from>
    <xdr:to>
      <xdr:col>17</xdr:col>
      <xdr:colOff>152400</xdr:colOff>
      <xdr:row>43</xdr:row>
      <xdr:rowOff>133350</xdr:rowOff>
    </xdr:to>
    <xdr:graphicFrame macro="">
      <xdr:nvGraphicFramePr>
        <xdr:cNvPr id="52874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</xdr:row>
      <xdr:rowOff>161925</xdr:rowOff>
    </xdr:from>
    <xdr:to>
      <xdr:col>17</xdr:col>
      <xdr:colOff>180975</xdr:colOff>
      <xdr:row>23</xdr:row>
      <xdr:rowOff>161925</xdr:rowOff>
    </xdr:to>
    <xdr:graphicFrame macro="">
      <xdr:nvGraphicFramePr>
        <xdr:cNvPr id="52875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47625</xdr:colOff>
      <xdr:row>11</xdr:row>
      <xdr:rowOff>161925</xdr:rowOff>
    </xdr:from>
    <xdr:to>
      <xdr:col>36</xdr:col>
      <xdr:colOff>171450</xdr:colOff>
      <xdr:row>23</xdr:row>
      <xdr:rowOff>161925</xdr:rowOff>
    </xdr:to>
    <xdr:graphicFrame macro="">
      <xdr:nvGraphicFramePr>
        <xdr:cNvPr id="52875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38</xdr:col>
      <xdr:colOff>9525</xdr:colOff>
      <xdr:row>11</xdr:row>
      <xdr:rowOff>161925</xdr:rowOff>
    </xdr:from>
    <xdr:to>
      <xdr:col>56</xdr:col>
      <xdr:colOff>9525</xdr:colOff>
      <xdr:row>23</xdr:row>
      <xdr:rowOff>171450</xdr:rowOff>
    </xdr:to>
    <xdr:graphicFrame macro="">
      <xdr:nvGraphicFramePr>
        <xdr:cNvPr id="528752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28575</xdr:colOff>
      <xdr:row>32</xdr:row>
      <xdr:rowOff>38100</xdr:rowOff>
    </xdr:from>
    <xdr:to>
      <xdr:col>36</xdr:col>
      <xdr:colOff>142875</xdr:colOff>
      <xdr:row>43</xdr:row>
      <xdr:rowOff>161925</xdr:rowOff>
    </xdr:to>
    <xdr:graphicFrame macro="">
      <xdr:nvGraphicFramePr>
        <xdr:cNvPr id="528753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38</xdr:col>
      <xdr:colOff>38100</xdr:colOff>
      <xdr:row>32</xdr:row>
      <xdr:rowOff>28575</xdr:rowOff>
    </xdr:from>
    <xdr:to>
      <xdr:col>55</xdr:col>
      <xdr:colOff>142875</xdr:colOff>
      <xdr:row>43</xdr:row>
      <xdr:rowOff>161925</xdr:rowOff>
    </xdr:to>
    <xdr:graphicFrame macro="">
      <xdr:nvGraphicFramePr>
        <xdr:cNvPr id="528754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oneCellAnchor>
    <xdr:from>
      <xdr:col>44</xdr:col>
      <xdr:colOff>147627</xdr:colOff>
      <xdr:row>2</xdr:row>
      <xdr:rowOff>107264</xdr:rowOff>
    </xdr:from>
    <xdr:ext cx="1990164" cy="312594"/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8682027" y="535889"/>
          <a:ext cx="1866921" cy="24628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none" lIns="27432" tIns="18288" rIns="27432" bIns="18288" anchor="ctr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判定凡例</a:t>
          </a:r>
        </a:p>
        <a:p>
          <a:pPr algn="ctr" rtl="0">
            <a:lnSpc>
              <a:spcPts val="8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○：～100%　　△：101～105%　　×：106%～</a:t>
          </a:r>
        </a:p>
      </xdr:txBody>
    </xdr:sp>
    <xdr:clientData/>
  </xdr:oneCellAnchor>
  <xdr:oneCellAnchor>
    <xdr:from>
      <xdr:col>51</xdr:col>
      <xdr:colOff>174188</xdr:colOff>
      <xdr:row>0</xdr:row>
      <xdr:rowOff>47625</xdr:rowOff>
    </xdr:from>
    <xdr:ext cx="825871" cy="357904"/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0108763" y="47625"/>
          <a:ext cx="825871" cy="3579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0" anchor="t" upright="1">
          <a:spAutoFit/>
        </a:bodyPr>
        <a:lstStyle/>
        <a:p>
          <a:pPr algn="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　　月　　日</a:t>
          </a:r>
        </a:p>
        <a:p>
          <a:pPr algn="r" rtl="0">
            <a:lnSpc>
              <a:spcPts val="12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XX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部</a:t>
          </a:r>
        </a:p>
      </xdr:txBody>
    </xdr:sp>
    <xdr:clientData/>
  </xdr:oneCellAnchor>
  <xdr:oneCellAnchor>
    <xdr:from>
      <xdr:col>19</xdr:col>
      <xdr:colOff>97320</xdr:colOff>
      <xdr:row>32</xdr:row>
      <xdr:rowOff>57150</xdr:rowOff>
    </xdr:from>
    <xdr:ext cx="352902" cy="170816"/>
    <xdr:sp macro="" textlink="">
      <xdr:nvSpPr>
        <xdr:cNvPr id="33" name="Text Box 65"/>
        <xdr:cNvSpPr txBox="1">
          <a:spLocks noChangeArrowheads="1"/>
        </xdr:cNvSpPr>
      </xdr:nvSpPr>
      <xdr:spPr bwMode="auto">
        <a:xfrm>
          <a:off x="3764445" y="5514975"/>
          <a:ext cx="352902" cy="170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(t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-CO</a:t>
          </a:r>
          <a:r>
            <a:rPr lang="en-US" altLang="ja-JP" sz="800" b="0" i="0" u="none" strike="noStrike" baseline="-2500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oneCellAnchor>
    <xdr:from>
      <xdr:col>34</xdr:col>
      <xdr:colOff>157369</xdr:colOff>
      <xdr:row>32</xdr:row>
      <xdr:rowOff>47625</xdr:rowOff>
    </xdr:from>
    <xdr:ext cx="352902" cy="170816"/>
    <xdr:sp macro="" textlink="">
      <xdr:nvSpPr>
        <xdr:cNvPr id="34" name="Text Box 66"/>
        <xdr:cNvSpPr txBox="1">
          <a:spLocks noChangeArrowheads="1"/>
        </xdr:cNvSpPr>
      </xdr:nvSpPr>
      <xdr:spPr bwMode="auto">
        <a:xfrm>
          <a:off x="6824869" y="5505450"/>
          <a:ext cx="352902" cy="170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(t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-CO</a:t>
          </a:r>
          <a:r>
            <a:rPr lang="en-US" altLang="ja-JP" sz="800" b="0" i="0" u="none" strike="noStrike" baseline="-2500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twoCellAnchor editAs="oneCell">
    <xdr:from>
      <xdr:col>26</xdr:col>
      <xdr:colOff>133350</xdr:colOff>
      <xdr:row>2</xdr:row>
      <xdr:rowOff>123825</xdr:rowOff>
    </xdr:from>
    <xdr:to>
      <xdr:col>41</xdr:col>
      <xdr:colOff>161925</xdr:colOff>
      <xdr:row>3</xdr:row>
      <xdr:rowOff>95250</xdr:rowOff>
    </xdr:to>
    <xdr:grpSp>
      <xdr:nvGrpSpPr>
        <xdr:cNvPr id="528759" name="Group 68"/>
        <xdr:cNvGrpSpPr>
          <a:grpSpLocks/>
        </xdr:cNvGrpSpPr>
      </xdr:nvGrpSpPr>
      <xdr:grpSpPr bwMode="auto">
        <a:xfrm>
          <a:off x="5200650" y="552450"/>
          <a:ext cx="2895600" cy="123825"/>
          <a:chOff x="555" y="56"/>
          <a:chExt cx="302" cy="13"/>
        </a:xfrm>
      </xdr:grpSpPr>
      <xdr:sp macro="" textlink="">
        <xdr:nvSpPr>
          <xdr:cNvPr id="36" name="Rectangle 24"/>
          <xdr:cNvSpPr>
            <a:spLocks noChangeArrowheads="1"/>
          </xdr:cNvSpPr>
        </xdr:nvSpPr>
        <xdr:spPr bwMode="auto">
          <a:xfrm>
            <a:off x="555" y="56"/>
            <a:ext cx="70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altLang="ja-JP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N-1</a:t>
            </a: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年度単月実績</a:t>
            </a:r>
          </a:p>
        </xdr:txBody>
      </xdr:sp>
      <xdr:sp macro="" textlink="">
        <xdr:nvSpPr>
          <xdr:cNvPr id="37" name="Rectangle 25"/>
          <xdr:cNvSpPr>
            <a:spLocks noChangeArrowheads="1"/>
          </xdr:cNvSpPr>
        </xdr:nvSpPr>
        <xdr:spPr bwMode="auto">
          <a:xfrm>
            <a:off x="680" y="56"/>
            <a:ext cx="60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altLang="ja-JP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N</a:t>
            </a: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年度単月目標</a:t>
            </a:r>
          </a:p>
        </xdr:txBody>
      </xdr:sp>
      <xdr:sp macro="" textlink="">
        <xdr:nvSpPr>
          <xdr:cNvPr id="38" name="Rectangle 26"/>
          <xdr:cNvSpPr>
            <a:spLocks noChangeArrowheads="1"/>
          </xdr:cNvSpPr>
        </xdr:nvSpPr>
        <xdr:spPr bwMode="auto">
          <a:xfrm>
            <a:off x="797" y="56"/>
            <a:ext cx="60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altLang="ja-JP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N</a:t>
            </a: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年度単月実績</a:t>
            </a:r>
          </a:p>
        </xdr:txBody>
      </xdr:sp>
      <xdr:sp macro="" textlink="">
        <xdr:nvSpPr>
          <xdr:cNvPr id="39" name="Rectangle 27"/>
          <xdr:cNvSpPr>
            <a:spLocks noChangeArrowheads="1"/>
          </xdr:cNvSpPr>
        </xdr:nvSpPr>
        <xdr:spPr bwMode="auto">
          <a:xfrm>
            <a:off x="555" y="69"/>
            <a:ext cx="70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altLang="ja-JP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N-1</a:t>
            </a: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年度実績累計</a:t>
            </a:r>
          </a:p>
        </xdr:txBody>
      </xdr:sp>
      <xdr:sp macro="" textlink="">
        <xdr:nvSpPr>
          <xdr:cNvPr id="40" name="Rectangle 28"/>
          <xdr:cNvSpPr>
            <a:spLocks noChangeArrowheads="1"/>
          </xdr:cNvSpPr>
        </xdr:nvSpPr>
        <xdr:spPr bwMode="auto">
          <a:xfrm>
            <a:off x="680" y="68"/>
            <a:ext cx="60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altLang="ja-JP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N</a:t>
            </a: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年度目標累計</a:t>
            </a:r>
          </a:p>
        </xdr:txBody>
      </xdr:sp>
      <xdr:sp macro="" textlink="">
        <xdr:nvSpPr>
          <xdr:cNvPr id="41" name="Rectangle 29"/>
          <xdr:cNvSpPr>
            <a:spLocks noChangeArrowheads="1"/>
          </xdr:cNvSpPr>
        </xdr:nvSpPr>
        <xdr:spPr bwMode="auto">
          <a:xfrm>
            <a:off x="797" y="68"/>
            <a:ext cx="60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altLang="ja-JP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N</a:t>
            </a: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年度実績累計</a:t>
            </a:r>
          </a:p>
        </xdr:txBody>
      </xdr:sp>
      <xdr:sp macro="" textlink="">
        <xdr:nvSpPr>
          <xdr:cNvPr id="528766" name="Rectangle 30"/>
          <xdr:cNvSpPr>
            <a:spLocks noChangeArrowheads="1"/>
          </xdr:cNvSpPr>
        </xdr:nvSpPr>
        <xdr:spPr bwMode="auto">
          <a:xfrm>
            <a:off x="526" y="59"/>
            <a:ext cx="25" cy="8"/>
          </a:xfrm>
          <a:prstGeom prst="rect">
            <a:avLst/>
          </a:prstGeom>
          <a:solidFill>
            <a:srgbClr val="FFFF99"/>
          </a:solidFill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528767" name="Rectangle 47"/>
          <xdr:cNvSpPr>
            <a:spLocks noChangeArrowheads="1"/>
          </xdr:cNvSpPr>
        </xdr:nvSpPr>
        <xdr:spPr bwMode="auto">
          <a:xfrm>
            <a:off x="648" y="58"/>
            <a:ext cx="29" cy="8"/>
          </a:xfrm>
          <a:prstGeom prst="rect">
            <a:avLst/>
          </a:prstGeom>
          <a:solidFill>
            <a:srgbClr val="33CCCC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528768" name="Rectangle 48"/>
          <xdr:cNvSpPr>
            <a:spLocks noChangeArrowheads="1"/>
          </xdr:cNvSpPr>
        </xdr:nvSpPr>
        <xdr:spPr bwMode="auto">
          <a:xfrm>
            <a:off x="766" y="58"/>
            <a:ext cx="28" cy="8"/>
          </a:xfrm>
          <a:prstGeom prst="rect">
            <a:avLst/>
          </a:prstGeom>
          <a:solidFill>
            <a:srgbClr val="0000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grpSp>
        <xdr:nvGrpSpPr>
          <xdr:cNvPr id="528769" name="Group 55"/>
          <xdr:cNvGrpSpPr>
            <a:grpSpLocks/>
          </xdr:cNvGrpSpPr>
        </xdr:nvGrpSpPr>
        <xdr:grpSpPr bwMode="auto">
          <a:xfrm>
            <a:off x="524" y="74"/>
            <a:ext cx="28" cy="1"/>
            <a:chOff x="531" y="74"/>
            <a:chExt cx="27" cy="1"/>
          </a:xfrm>
        </xdr:grpSpPr>
        <xdr:sp macro="" textlink="">
          <xdr:nvSpPr>
            <xdr:cNvPr id="528776" name="Freeform 49"/>
            <xdr:cNvSpPr>
              <a:spLocks/>
            </xdr:cNvSpPr>
          </xdr:nvSpPr>
          <xdr:spPr bwMode="auto">
            <a:xfrm>
              <a:off x="531" y="74"/>
              <a:ext cx="3" cy="1"/>
            </a:xfrm>
            <a:custGeom>
              <a:avLst/>
              <a:gdLst>
                <a:gd name="T0" fmla="*/ 0 w 3"/>
                <a:gd name="T1" fmla="*/ 0 h 1"/>
                <a:gd name="T2" fmla="*/ 0 w 3"/>
                <a:gd name="T3" fmla="*/ 0 h 1"/>
                <a:gd name="T4" fmla="*/ 0 w 3"/>
                <a:gd name="T5" fmla="*/ 1 h 1"/>
                <a:gd name="T6" fmla="*/ 3 w 3"/>
                <a:gd name="T7" fmla="*/ 1 h 1"/>
                <a:gd name="T8" fmla="*/ 3 w 3"/>
                <a:gd name="T9" fmla="*/ 0 h 1"/>
                <a:gd name="T10" fmla="*/ 3 w 3"/>
                <a:gd name="T11" fmla="*/ 0 h 1"/>
                <a:gd name="T12" fmla="*/ 0 w 3"/>
                <a:gd name="T13" fmla="*/ 0 h 1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0" t="0" r="r" b="b"/>
              <a:pathLst>
                <a:path w="3" h="1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3" y="1"/>
                  </a:lnTo>
                  <a:lnTo>
                    <a:pt x="3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80808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528777" name="Freeform 50"/>
            <xdr:cNvSpPr>
              <a:spLocks/>
            </xdr:cNvSpPr>
          </xdr:nvSpPr>
          <xdr:spPr bwMode="auto">
            <a:xfrm>
              <a:off x="535" y="74"/>
              <a:ext cx="4" cy="1"/>
            </a:xfrm>
            <a:custGeom>
              <a:avLst/>
              <a:gdLst>
                <a:gd name="T0" fmla="*/ 1 w 4"/>
                <a:gd name="T1" fmla="*/ 0 h 1"/>
                <a:gd name="T2" fmla="*/ 0 w 4"/>
                <a:gd name="T3" fmla="*/ 0 h 1"/>
                <a:gd name="T4" fmla="*/ 1 w 4"/>
                <a:gd name="T5" fmla="*/ 1 h 1"/>
                <a:gd name="T6" fmla="*/ 4 w 4"/>
                <a:gd name="T7" fmla="*/ 1 h 1"/>
                <a:gd name="T8" fmla="*/ 4 w 4"/>
                <a:gd name="T9" fmla="*/ 0 h 1"/>
                <a:gd name="T10" fmla="*/ 4 w 4"/>
                <a:gd name="T11" fmla="*/ 0 h 1"/>
                <a:gd name="T12" fmla="*/ 1 w 4"/>
                <a:gd name="T13" fmla="*/ 0 h 1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0" t="0" r="r" b="b"/>
              <a:pathLst>
                <a:path w="4" h="1">
                  <a:moveTo>
                    <a:pt x="1" y="0"/>
                  </a:moveTo>
                  <a:lnTo>
                    <a:pt x="0" y="0"/>
                  </a:lnTo>
                  <a:lnTo>
                    <a:pt x="1" y="1"/>
                  </a:lnTo>
                  <a:lnTo>
                    <a:pt x="4" y="1"/>
                  </a:lnTo>
                  <a:lnTo>
                    <a:pt x="4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80808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528778" name="Freeform 51"/>
            <xdr:cNvSpPr>
              <a:spLocks/>
            </xdr:cNvSpPr>
          </xdr:nvSpPr>
          <xdr:spPr bwMode="auto">
            <a:xfrm>
              <a:off x="540" y="74"/>
              <a:ext cx="4" cy="1"/>
            </a:xfrm>
            <a:custGeom>
              <a:avLst/>
              <a:gdLst>
                <a:gd name="T0" fmla="*/ 1 w 4"/>
                <a:gd name="T1" fmla="*/ 0 h 1"/>
                <a:gd name="T2" fmla="*/ 0 w 4"/>
                <a:gd name="T3" fmla="*/ 0 h 1"/>
                <a:gd name="T4" fmla="*/ 1 w 4"/>
                <a:gd name="T5" fmla="*/ 1 h 1"/>
                <a:gd name="T6" fmla="*/ 4 w 4"/>
                <a:gd name="T7" fmla="*/ 1 h 1"/>
                <a:gd name="T8" fmla="*/ 4 w 4"/>
                <a:gd name="T9" fmla="*/ 0 h 1"/>
                <a:gd name="T10" fmla="*/ 4 w 4"/>
                <a:gd name="T11" fmla="*/ 0 h 1"/>
                <a:gd name="T12" fmla="*/ 1 w 4"/>
                <a:gd name="T13" fmla="*/ 0 h 1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0" t="0" r="r" b="b"/>
              <a:pathLst>
                <a:path w="4" h="1">
                  <a:moveTo>
                    <a:pt x="1" y="0"/>
                  </a:moveTo>
                  <a:lnTo>
                    <a:pt x="0" y="0"/>
                  </a:lnTo>
                  <a:lnTo>
                    <a:pt x="1" y="1"/>
                  </a:lnTo>
                  <a:lnTo>
                    <a:pt x="4" y="1"/>
                  </a:lnTo>
                  <a:lnTo>
                    <a:pt x="4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80808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528779" name="Freeform 52"/>
            <xdr:cNvSpPr>
              <a:spLocks/>
            </xdr:cNvSpPr>
          </xdr:nvSpPr>
          <xdr:spPr bwMode="auto">
            <a:xfrm>
              <a:off x="545" y="74"/>
              <a:ext cx="4" cy="1"/>
            </a:xfrm>
            <a:custGeom>
              <a:avLst/>
              <a:gdLst>
                <a:gd name="T0" fmla="*/ 1 w 4"/>
                <a:gd name="T1" fmla="*/ 0 h 1"/>
                <a:gd name="T2" fmla="*/ 0 w 4"/>
                <a:gd name="T3" fmla="*/ 0 h 1"/>
                <a:gd name="T4" fmla="*/ 1 w 4"/>
                <a:gd name="T5" fmla="*/ 1 h 1"/>
                <a:gd name="T6" fmla="*/ 4 w 4"/>
                <a:gd name="T7" fmla="*/ 1 h 1"/>
                <a:gd name="T8" fmla="*/ 4 w 4"/>
                <a:gd name="T9" fmla="*/ 0 h 1"/>
                <a:gd name="T10" fmla="*/ 4 w 4"/>
                <a:gd name="T11" fmla="*/ 0 h 1"/>
                <a:gd name="T12" fmla="*/ 1 w 4"/>
                <a:gd name="T13" fmla="*/ 0 h 1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0" t="0" r="r" b="b"/>
              <a:pathLst>
                <a:path w="4" h="1">
                  <a:moveTo>
                    <a:pt x="1" y="0"/>
                  </a:moveTo>
                  <a:lnTo>
                    <a:pt x="0" y="0"/>
                  </a:lnTo>
                  <a:lnTo>
                    <a:pt x="1" y="1"/>
                  </a:lnTo>
                  <a:lnTo>
                    <a:pt x="4" y="1"/>
                  </a:lnTo>
                  <a:lnTo>
                    <a:pt x="4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80808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528780" name="Freeform 53"/>
            <xdr:cNvSpPr>
              <a:spLocks/>
            </xdr:cNvSpPr>
          </xdr:nvSpPr>
          <xdr:spPr bwMode="auto">
            <a:xfrm>
              <a:off x="550" y="74"/>
              <a:ext cx="3" cy="1"/>
            </a:xfrm>
            <a:custGeom>
              <a:avLst/>
              <a:gdLst>
                <a:gd name="T0" fmla="*/ 1 w 3"/>
                <a:gd name="T1" fmla="*/ 0 h 1"/>
                <a:gd name="T2" fmla="*/ 0 w 3"/>
                <a:gd name="T3" fmla="*/ 0 h 1"/>
                <a:gd name="T4" fmla="*/ 1 w 3"/>
                <a:gd name="T5" fmla="*/ 1 h 1"/>
                <a:gd name="T6" fmla="*/ 3 w 3"/>
                <a:gd name="T7" fmla="*/ 1 h 1"/>
                <a:gd name="T8" fmla="*/ 3 w 3"/>
                <a:gd name="T9" fmla="*/ 0 h 1"/>
                <a:gd name="T10" fmla="*/ 3 w 3"/>
                <a:gd name="T11" fmla="*/ 0 h 1"/>
                <a:gd name="T12" fmla="*/ 1 w 3"/>
                <a:gd name="T13" fmla="*/ 0 h 1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0" t="0" r="r" b="b"/>
              <a:pathLst>
                <a:path w="3" h="1">
                  <a:moveTo>
                    <a:pt x="1" y="0"/>
                  </a:moveTo>
                  <a:lnTo>
                    <a:pt x="0" y="0"/>
                  </a:lnTo>
                  <a:lnTo>
                    <a:pt x="1" y="1"/>
                  </a:lnTo>
                  <a:lnTo>
                    <a:pt x="3" y="1"/>
                  </a:lnTo>
                  <a:lnTo>
                    <a:pt x="3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80808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528781" name="Freeform 54"/>
            <xdr:cNvSpPr>
              <a:spLocks/>
            </xdr:cNvSpPr>
          </xdr:nvSpPr>
          <xdr:spPr bwMode="auto">
            <a:xfrm>
              <a:off x="555" y="74"/>
              <a:ext cx="3" cy="1"/>
            </a:xfrm>
            <a:custGeom>
              <a:avLst/>
              <a:gdLst>
                <a:gd name="T0" fmla="*/ 1 w 3"/>
                <a:gd name="T1" fmla="*/ 0 h 1"/>
                <a:gd name="T2" fmla="*/ 0 w 3"/>
                <a:gd name="T3" fmla="*/ 0 h 1"/>
                <a:gd name="T4" fmla="*/ 1 w 3"/>
                <a:gd name="T5" fmla="*/ 1 h 1"/>
                <a:gd name="T6" fmla="*/ 3 w 3"/>
                <a:gd name="T7" fmla="*/ 1 h 1"/>
                <a:gd name="T8" fmla="*/ 3 w 3"/>
                <a:gd name="T9" fmla="*/ 0 h 1"/>
                <a:gd name="T10" fmla="*/ 3 w 3"/>
                <a:gd name="T11" fmla="*/ 0 h 1"/>
                <a:gd name="T12" fmla="*/ 1 w 3"/>
                <a:gd name="T13" fmla="*/ 0 h 1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0" t="0" r="r" b="b"/>
              <a:pathLst>
                <a:path w="3" h="1">
                  <a:moveTo>
                    <a:pt x="1" y="0"/>
                  </a:moveTo>
                  <a:lnTo>
                    <a:pt x="0" y="0"/>
                  </a:lnTo>
                  <a:lnTo>
                    <a:pt x="1" y="1"/>
                  </a:lnTo>
                  <a:lnTo>
                    <a:pt x="3" y="1"/>
                  </a:lnTo>
                  <a:lnTo>
                    <a:pt x="3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80808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528770" name="Freeform 56"/>
          <xdr:cNvSpPr>
            <a:spLocks/>
          </xdr:cNvSpPr>
        </xdr:nvSpPr>
        <xdr:spPr bwMode="auto">
          <a:xfrm>
            <a:off x="535" y="70"/>
            <a:ext cx="9" cy="9"/>
          </a:xfrm>
          <a:custGeom>
            <a:avLst/>
            <a:gdLst>
              <a:gd name="T0" fmla="*/ 4 w 9"/>
              <a:gd name="T1" fmla="*/ 0 h 9"/>
              <a:gd name="T2" fmla="*/ 0 w 9"/>
              <a:gd name="T3" fmla="*/ 4 h 9"/>
              <a:gd name="T4" fmla="*/ 4 w 9"/>
              <a:gd name="T5" fmla="*/ 9 h 9"/>
              <a:gd name="T6" fmla="*/ 9 w 9"/>
              <a:gd name="T7" fmla="*/ 4 h 9"/>
              <a:gd name="T8" fmla="*/ 4 w 9"/>
              <a:gd name="T9" fmla="*/ 0 h 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9" h="9">
                <a:moveTo>
                  <a:pt x="4" y="0"/>
                </a:moveTo>
                <a:lnTo>
                  <a:pt x="0" y="4"/>
                </a:lnTo>
                <a:lnTo>
                  <a:pt x="4" y="9"/>
                </a:lnTo>
                <a:lnTo>
                  <a:pt x="9" y="4"/>
                </a:lnTo>
                <a:lnTo>
                  <a:pt x="4" y="0"/>
                </a:lnTo>
                <a:close/>
              </a:path>
            </a:pathLst>
          </a:custGeom>
          <a:solidFill>
            <a:srgbClr val="FFFFFF"/>
          </a:solidFill>
          <a:ln w="9525" cap="rnd">
            <a:solidFill>
              <a:srgbClr val="80808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28771" name="Line 57"/>
          <xdr:cNvSpPr>
            <a:spLocks noChangeShapeType="1"/>
          </xdr:cNvSpPr>
        </xdr:nvSpPr>
        <xdr:spPr bwMode="auto">
          <a:xfrm>
            <a:off x="648" y="73"/>
            <a:ext cx="30" cy="1"/>
          </a:xfrm>
          <a:prstGeom prst="line">
            <a:avLst/>
          </a:prstGeom>
          <a:noFill/>
          <a:ln w="9525" cap="rnd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8772" name="Freeform 58"/>
          <xdr:cNvSpPr>
            <a:spLocks/>
          </xdr:cNvSpPr>
        </xdr:nvSpPr>
        <xdr:spPr bwMode="auto">
          <a:xfrm>
            <a:off x="659" y="70"/>
            <a:ext cx="10" cy="9"/>
          </a:xfrm>
          <a:custGeom>
            <a:avLst/>
            <a:gdLst>
              <a:gd name="T0" fmla="*/ 5 w 10"/>
              <a:gd name="T1" fmla="*/ 0 h 9"/>
              <a:gd name="T2" fmla="*/ 0 w 10"/>
              <a:gd name="T3" fmla="*/ 4 h 9"/>
              <a:gd name="T4" fmla="*/ 5 w 10"/>
              <a:gd name="T5" fmla="*/ 9 h 9"/>
              <a:gd name="T6" fmla="*/ 10 w 10"/>
              <a:gd name="T7" fmla="*/ 4 h 9"/>
              <a:gd name="T8" fmla="*/ 5 w 10"/>
              <a:gd name="T9" fmla="*/ 0 h 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0" h="9">
                <a:moveTo>
                  <a:pt x="5" y="0"/>
                </a:moveTo>
                <a:lnTo>
                  <a:pt x="0" y="4"/>
                </a:lnTo>
                <a:lnTo>
                  <a:pt x="5" y="9"/>
                </a:lnTo>
                <a:lnTo>
                  <a:pt x="10" y="4"/>
                </a:lnTo>
                <a:lnTo>
                  <a:pt x="5" y="0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28773" name="Line 59"/>
          <xdr:cNvSpPr>
            <a:spLocks noChangeShapeType="1"/>
          </xdr:cNvSpPr>
        </xdr:nvSpPr>
        <xdr:spPr bwMode="auto">
          <a:xfrm flipV="1">
            <a:off x="765" y="74"/>
            <a:ext cx="30" cy="0"/>
          </a:xfrm>
          <a:prstGeom prst="line">
            <a:avLst/>
          </a:prstGeom>
          <a:noFill/>
          <a:ln w="9525" cap="rnd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8774" name="Rectangle 60"/>
          <xdr:cNvSpPr>
            <a:spLocks noChangeArrowheads="1"/>
          </xdr:cNvSpPr>
        </xdr:nvSpPr>
        <xdr:spPr bwMode="auto">
          <a:xfrm>
            <a:off x="777" y="71"/>
            <a:ext cx="7" cy="6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28775" name="Rectangle 61"/>
          <xdr:cNvSpPr>
            <a:spLocks noChangeArrowheads="1"/>
          </xdr:cNvSpPr>
        </xdr:nvSpPr>
        <xdr:spPr bwMode="auto">
          <a:xfrm>
            <a:off x="515" y="54"/>
            <a:ext cx="363" cy="27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73"/>
  <sheetViews>
    <sheetView showGridLines="0" tabSelected="1" zoomScale="70" zoomScaleNormal="70" zoomScaleSheetLayoutView="100" workbookViewId="0">
      <selection activeCell="BE2" sqref="BE2"/>
    </sheetView>
  </sheetViews>
  <sheetFormatPr defaultColWidth="7.5" defaultRowHeight="13.5" x14ac:dyDescent="0.15"/>
  <cols>
    <col min="1" max="18" width="2.625" style="1" customWidth="1"/>
    <col min="19" max="19" width="0.875" style="2" customWidth="1"/>
    <col min="20" max="37" width="2.625" style="2" customWidth="1"/>
    <col min="38" max="38" width="0.875" style="2" customWidth="1"/>
    <col min="39" max="56" width="2.625" style="2" customWidth="1"/>
    <col min="57" max="57" width="10.625" style="2" customWidth="1"/>
    <col min="58" max="58" width="18" style="1" bestFit="1" customWidth="1"/>
    <col min="59" max="70" width="7.875" style="19" customWidth="1"/>
    <col min="71" max="71" width="9.25" style="19" bestFit="1" customWidth="1"/>
    <col min="72" max="72" width="8.375" style="19" bestFit="1" customWidth="1"/>
    <col min="73" max="16384" width="7.5" style="1"/>
  </cols>
  <sheetData>
    <row r="1" spans="1:95" ht="12.6" customHeight="1" x14ac:dyDescent="0.15">
      <c r="AY1" s="35"/>
      <c r="AZ1" s="36"/>
      <c r="BA1" s="36"/>
      <c r="BB1" s="36"/>
      <c r="BC1" s="36"/>
      <c r="BD1" s="36"/>
    </row>
    <row r="2" spans="1:95" ht="21.75" customHeight="1" x14ac:dyDescent="0.15">
      <c r="A2" s="4" t="s">
        <v>19</v>
      </c>
      <c r="AY2" s="36"/>
      <c r="AZ2" s="36"/>
      <c r="BA2" s="36"/>
      <c r="BB2" s="36"/>
      <c r="BC2" s="36"/>
      <c r="BD2" s="36"/>
    </row>
    <row r="3" spans="1:95" ht="12" customHeight="1" x14ac:dyDescent="0.15">
      <c r="AY3" s="36"/>
      <c r="AZ3" s="36"/>
      <c r="BA3" s="36"/>
      <c r="BB3" s="36"/>
      <c r="BC3" s="36"/>
      <c r="BD3" s="36"/>
    </row>
    <row r="4" spans="1:95" ht="12" customHeight="1" x14ac:dyDescent="0.15">
      <c r="AY4" s="3"/>
      <c r="AZ4" s="3"/>
      <c r="BA4" s="3"/>
      <c r="BB4" s="3"/>
      <c r="BC4" s="3"/>
      <c r="BD4" s="3"/>
    </row>
    <row r="5" spans="1:95" ht="15" customHeight="1" x14ac:dyDescent="0.15"/>
    <row r="6" spans="1:95" ht="12.6" customHeight="1" x14ac:dyDescent="0.15">
      <c r="A6" s="56"/>
      <c r="B6" s="56"/>
      <c r="C6" s="56"/>
      <c r="D6" s="56"/>
      <c r="E6" s="56"/>
      <c r="F6" s="56"/>
      <c r="J6" s="32" t="s">
        <v>11</v>
      </c>
      <c r="K6" s="33"/>
      <c r="L6" s="34"/>
      <c r="M6" s="32" t="s">
        <v>12</v>
      </c>
      <c r="N6" s="33"/>
      <c r="O6" s="34"/>
      <c r="AC6" s="32" t="s">
        <v>11</v>
      </c>
      <c r="AD6" s="33"/>
      <c r="AE6" s="34"/>
      <c r="AF6" s="32" t="s">
        <v>12</v>
      </c>
      <c r="AG6" s="33"/>
      <c r="AH6" s="34"/>
      <c r="AV6" s="32" t="s">
        <v>11</v>
      </c>
      <c r="AW6" s="33"/>
      <c r="AX6" s="34"/>
      <c r="AY6" s="32" t="s">
        <v>12</v>
      </c>
      <c r="AZ6" s="33"/>
      <c r="BA6" s="34"/>
    </row>
    <row r="7" spans="1:95" ht="13.5" customHeight="1" thickBot="1" x14ac:dyDescent="0.2">
      <c r="A7" s="56"/>
      <c r="B7" s="56"/>
      <c r="C7" s="56"/>
      <c r="D7" s="56"/>
      <c r="E7" s="56"/>
      <c r="F7" s="56"/>
      <c r="J7" s="37" t="str">
        <f>IF(J9&lt;=1,"○",IF(AND(J9&gt;1,J9&lt;1.06),"△","×"))</f>
        <v>△</v>
      </c>
      <c r="K7" s="38"/>
      <c r="L7" s="39"/>
      <c r="M7" s="37" t="str">
        <f>IF(M9&lt;=1,"○",IF(AND(M9&gt;1,M9&lt;1.06),"△","×"))</f>
        <v>△</v>
      </c>
      <c r="N7" s="38"/>
      <c r="O7" s="39"/>
      <c r="AC7" s="37" t="str">
        <f>IF(AC9&lt;=1,"○",IF(AND(AC9&gt;1,AC9&lt;1.06),"△","×"))</f>
        <v>○</v>
      </c>
      <c r="AD7" s="38"/>
      <c r="AE7" s="39"/>
      <c r="AF7" s="37" t="str">
        <f>IF(AF9&lt;=1,"○",IF(AND(AF9&gt;1,AF9&lt;1.06),"△","×"))</f>
        <v>○</v>
      </c>
      <c r="AG7" s="38"/>
      <c r="AH7" s="39"/>
      <c r="AV7" s="37" t="str">
        <f>IF(AV9&lt;=1,"○",IF(AND(AV9&gt;1,AV9&lt;1.06),"△","×"))</f>
        <v>×</v>
      </c>
      <c r="AW7" s="38"/>
      <c r="AX7" s="39"/>
      <c r="AY7" s="37" t="str">
        <f>IF(AY9&lt;=1,"○",IF(AND(AY9&gt;1,AY9&lt;1.06),"△","×"))</f>
        <v>×</v>
      </c>
      <c r="AZ7" s="38"/>
      <c r="BA7" s="39"/>
    </row>
    <row r="8" spans="1:95" ht="13.5" customHeight="1" x14ac:dyDescent="0.15">
      <c r="A8" s="50" t="s">
        <v>20</v>
      </c>
      <c r="B8" s="51"/>
      <c r="C8" s="51"/>
      <c r="D8" s="52"/>
      <c r="E8" s="5"/>
      <c r="F8" s="5"/>
      <c r="J8" s="40"/>
      <c r="K8" s="41"/>
      <c r="L8" s="42"/>
      <c r="M8" s="40"/>
      <c r="N8" s="41"/>
      <c r="O8" s="42"/>
      <c r="T8" s="50" t="s">
        <v>21</v>
      </c>
      <c r="U8" s="51"/>
      <c r="V8" s="51"/>
      <c r="W8" s="52"/>
      <c r="AC8" s="40"/>
      <c r="AD8" s="41"/>
      <c r="AE8" s="42"/>
      <c r="AF8" s="40"/>
      <c r="AG8" s="41"/>
      <c r="AH8" s="42"/>
      <c r="AM8" s="50" t="s">
        <v>22</v>
      </c>
      <c r="AN8" s="51"/>
      <c r="AO8" s="51"/>
      <c r="AP8" s="52"/>
      <c r="AV8" s="40"/>
      <c r="AW8" s="41"/>
      <c r="AX8" s="42"/>
      <c r="AY8" s="40"/>
      <c r="AZ8" s="41"/>
      <c r="BA8" s="42"/>
      <c r="BG8" s="20" t="s">
        <v>17</v>
      </c>
    </row>
    <row r="9" spans="1:95" ht="12.6" customHeight="1" thickBot="1" x14ac:dyDescent="0.2">
      <c r="A9" s="53"/>
      <c r="B9" s="54"/>
      <c r="C9" s="54"/>
      <c r="D9" s="55"/>
      <c r="E9" s="6"/>
      <c r="F9" s="6"/>
      <c r="J9" s="43">
        <f>J12/G12</f>
        <v>1.0229976209357652</v>
      </c>
      <c r="K9" s="43"/>
      <c r="L9" s="43"/>
      <c r="M9" s="43">
        <f>J13/G13</f>
        <v>1.0229976209357652</v>
      </c>
      <c r="N9" s="43"/>
      <c r="O9" s="43"/>
      <c r="T9" s="53"/>
      <c r="U9" s="54"/>
      <c r="V9" s="54"/>
      <c r="W9" s="55"/>
      <c r="X9" s="6"/>
      <c r="Y9" s="6"/>
      <c r="Z9" s="1"/>
      <c r="AA9" s="1"/>
      <c r="AB9" s="1"/>
      <c r="AC9" s="43">
        <f>AC12/Z12</f>
        <v>0.90206185567010311</v>
      </c>
      <c r="AD9" s="43"/>
      <c r="AE9" s="43"/>
      <c r="AF9" s="43">
        <f>AC13/Z13</f>
        <v>0.90206185567010311</v>
      </c>
      <c r="AG9" s="43"/>
      <c r="AH9" s="43"/>
      <c r="AI9" s="1"/>
      <c r="AJ9" s="1"/>
      <c r="AK9" s="1"/>
      <c r="AM9" s="53"/>
      <c r="AN9" s="54"/>
      <c r="AO9" s="54"/>
      <c r="AP9" s="55"/>
      <c r="AQ9" s="6"/>
      <c r="AR9" s="6"/>
      <c r="AS9" s="1"/>
      <c r="AT9" s="1"/>
      <c r="AU9" s="1"/>
      <c r="AV9" s="43">
        <f>AV12/AS12</f>
        <v>1.2027491408934707</v>
      </c>
      <c r="AW9" s="43"/>
      <c r="AX9" s="43"/>
      <c r="AY9" s="43">
        <f>AV13/AS13</f>
        <v>1.2027491408934707</v>
      </c>
      <c r="AZ9" s="43"/>
      <c r="BA9" s="43"/>
      <c r="BB9" s="1"/>
      <c r="BC9" s="1"/>
      <c r="BD9" s="1"/>
      <c r="BF9" s="1" t="s">
        <v>20</v>
      </c>
      <c r="BG9" s="21" t="s">
        <v>18</v>
      </c>
    </row>
    <row r="10" spans="1:95" x14ac:dyDescent="0.15">
      <c r="A10" s="7"/>
      <c r="B10" s="2"/>
      <c r="C10" s="2"/>
      <c r="D10" s="2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9"/>
      <c r="T10" s="10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9"/>
      <c r="AM10" s="10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9"/>
      <c r="BE10" s="11"/>
      <c r="BF10" s="12"/>
      <c r="BG10" s="22" t="s">
        <v>13</v>
      </c>
      <c r="BH10" s="22" t="s">
        <v>0</v>
      </c>
      <c r="BI10" s="22" t="s">
        <v>1</v>
      </c>
      <c r="BJ10" s="22" t="s">
        <v>2</v>
      </c>
      <c r="BK10" s="22" t="s">
        <v>3</v>
      </c>
      <c r="BL10" s="22" t="s">
        <v>4</v>
      </c>
      <c r="BM10" s="22" t="s">
        <v>5</v>
      </c>
      <c r="BN10" s="22" t="s">
        <v>6</v>
      </c>
      <c r="BO10" s="22" t="s">
        <v>7</v>
      </c>
      <c r="BP10" s="22" t="s">
        <v>8</v>
      </c>
      <c r="BQ10" s="22" t="s">
        <v>9</v>
      </c>
      <c r="BR10" s="22" t="s">
        <v>10</v>
      </c>
      <c r="BS10" s="29" t="s">
        <v>34</v>
      </c>
      <c r="BT10" s="31"/>
      <c r="BU10" s="18" t="s">
        <v>13</v>
      </c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</row>
    <row r="11" spans="1:95" x14ac:dyDescent="0.15">
      <c r="A11" s="7"/>
      <c r="B11" s="2"/>
      <c r="C11" s="11"/>
      <c r="D11" s="57"/>
      <c r="E11" s="58"/>
      <c r="F11" s="59"/>
      <c r="G11" s="32" t="s">
        <v>14</v>
      </c>
      <c r="H11" s="33"/>
      <c r="I11" s="34"/>
      <c r="J11" s="32" t="s">
        <v>15</v>
      </c>
      <c r="K11" s="33"/>
      <c r="L11" s="34"/>
      <c r="M11" s="32" t="s">
        <v>16</v>
      </c>
      <c r="N11" s="33"/>
      <c r="O11" s="34"/>
      <c r="P11" s="13"/>
      <c r="Q11" s="3"/>
      <c r="R11" s="11"/>
      <c r="T11" s="7"/>
      <c r="V11" s="11"/>
      <c r="W11" s="57"/>
      <c r="X11" s="58"/>
      <c r="Y11" s="59"/>
      <c r="Z11" s="32" t="s">
        <v>14</v>
      </c>
      <c r="AA11" s="33"/>
      <c r="AB11" s="34"/>
      <c r="AC11" s="32" t="s">
        <v>15</v>
      </c>
      <c r="AD11" s="33"/>
      <c r="AE11" s="34"/>
      <c r="AF11" s="32" t="s">
        <v>16</v>
      </c>
      <c r="AG11" s="33"/>
      <c r="AH11" s="34"/>
      <c r="AI11" s="13"/>
      <c r="AJ11" s="3"/>
      <c r="AK11" s="11"/>
      <c r="AM11" s="7"/>
      <c r="AO11" s="11"/>
      <c r="AP11" s="57"/>
      <c r="AQ11" s="58"/>
      <c r="AR11" s="59"/>
      <c r="AS11" s="32" t="s">
        <v>14</v>
      </c>
      <c r="AT11" s="33"/>
      <c r="AU11" s="34"/>
      <c r="AV11" s="32" t="s">
        <v>15</v>
      </c>
      <c r="AW11" s="33"/>
      <c r="AX11" s="34"/>
      <c r="AY11" s="32" t="s">
        <v>16</v>
      </c>
      <c r="AZ11" s="33"/>
      <c r="BA11" s="34"/>
      <c r="BB11" s="13"/>
      <c r="BC11" s="3"/>
      <c r="BD11" s="11"/>
      <c r="BE11" s="11"/>
      <c r="BF11" s="12" t="s">
        <v>30</v>
      </c>
      <c r="BG11" s="23">
        <f t="shared" ref="BG11:BR11" si="0">SUM(BG20,BG29,BG38,BG47,BG56)</f>
        <v>1300</v>
      </c>
      <c r="BH11" s="23">
        <f t="shared" si="0"/>
        <v>850</v>
      </c>
      <c r="BI11" s="23">
        <f t="shared" si="0"/>
        <v>1150</v>
      </c>
      <c r="BJ11" s="23">
        <f t="shared" si="0"/>
        <v>1800</v>
      </c>
      <c r="BK11" s="23">
        <f t="shared" si="0"/>
        <v>1800</v>
      </c>
      <c r="BL11" s="23">
        <f t="shared" si="0"/>
        <v>1550</v>
      </c>
      <c r="BM11" s="23">
        <f t="shared" si="0"/>
        <v>1100</v>
      </c>
      <c r="BN11" s="23">
        <f t="shared" si="0"/>
        <v>1100</v>
      </c>
      <c r="BO11" s="23">
        <f t="shared" si="0"/>
        <v>1350</v>
      </c>
      <c r="BP11" s="23">
        <f t="shared" si="0"/>
        <v>1550</v>
      </c>
      <c r="BQ11" s="23">
        <f t="shared" si="0"/>
        <v>1550</v>
      </c>
      <c r="BR11" s="23">
        <f t="shared" si="0"/>
        <v>1300</v>
      </c>
      <c r="BS11" s="19">
        <f>SUM(BG11:BR11)</f>
        <v>16400</v>
      </c>
      <c r="BT11" s="31"/>
      <c r="BU11" s="18" t="s">
        <v>36</v>
      </c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</row>
    <row r="12" spans="1:95" x14ac:dyDescent="0.15">
      <c r="A12" s="7"/>
      <c r="B12" s="2"/>
      <c r="C12" s="11"/>
      <c r="D12" s="32" t="s">
        <v>11</v>
      </c>
      <c r="E12" s="33"/>
      <c r="F12" s="34"/>
      <c r="G12" s="44">
        <f>HLOOKUP(BG9,BF10:BR16,3,0)</f>
        <v>1261</v>
      </c>
      <c r="H12" s="45"/>
      <c r="I12" s="46"/>
      <c r="J12" s="44">
        <f>HLOOKUP(BG9,BF10:BR16,4,0)</f>
        <v>1290</v>
      </c>
      <c r="K12" s="45"/>
      <c r="L12" s="46"/>
      <c r="M12" s="47">
        <f>G12-J12</f>
        <v>-29</v>
      </c>
      <c r="N12" s="48"/>
      <c r="O12" s="49"/>
      <c r="P12" s="13"/>
      <c r="Q12" s="3"/>
      <c r="R12" s="11"/>
      <c r="T12" s="7"/>
      <c r="V12" s="11"/>
      <c r="W12" s="32" t="s">
        <v>11</v>
      </c>
      <c r="X12" s="33"/>
      <c r="Y12" s="34"/>
      <c r="Z12" s="60">
        <f>HLOOKUP(BG9,BF19:BR25,3,0)</f>
        <v>388</v>
      </c>
      <c r="AA12" s="61"/>
      <c r="AB12" s="62"/>
      <c r="AC12" s="63">
        <f>HLOOKUP(BG9,BF19:BR25,4,0)</f>
        <v>350</v>
      </c>
      <c r="AD12" s="64"/>
      <c r="AE12" s="65"/>
      <c r="AF12" s="47">
        <f>Z12-AC12</f>
        <v>38</v>
      </c>
      <c r="AG12" s="48"/>
      <c r="AH12" s="49"/>
      <c r="AI12" s="13"/>
      <c r="AJ12" s="3"/>
      <c r="AK12" s="11"/>
      <c r="AM12" s="7"/>
      <c r="AO12" s="11"/>
      <c r="AP12" s="32" t="s">
        <v>11</v>
      </c>
      <c r="AQ12" s="33"/>
      <c r="AR12" s="34"/>
      <c r="AS12" s="44">
        <f>HLOOKUP(BG9,BF28:BR34,3,0)</f>
        <v>291</v>
      </c>
      <c r="AT12" s="45"/>
      <c r="AU12" s="46"/>
      <c r="AV12" s="44">
        <f>HLOOKUP(BG9,BF28:BR34,4,0)</f>
        <v>350</v>
      </c>
      <c r="AW12" s="45"/>
      <c r="AX12" s="46"/>
      <c r="AY12" s="47">
        <f>AS12-AV12</f>
        <v>-59</v>
      </c>
      <c r="AZ12" s="48"/>
      <c r="BA12" s="49"/>
      <c r="BB12" s="13"/>
      <c r="BC12" s="3"/>
      <c r="BD12" s="11"/>
      <c r="BE12" s="11"/>
      <c r="BF12" s="17" t="s">
        <v>31</v>
      </c>
      <c r="BG12" s="24">
        <f t="shared" ref="BG12:BR12" si="1">SUM(BG21,BG30,BG39,BG48,BG57)</f>
        <v>1261</v>
      </c>
      <c r="BH12" s="24">
        <f t="shared" si="1"/>
        <v>1044.5</v>
      </c>
      <c r="BI12" s="24">
        <f t="shared" si="1"/>
        <v>1448</v>
      </c>
      <c r="BJ12" s="24">
        <f t="shared" si="1"/>
        <v>1915</v>
      </c>
      <c r="BK12" s="24">
        <f t="shared" si="1"/>
        <v>1795</v>
      </c>
      <c r="BL12" s="24">
        <f t="shared" si="1"/>
        <v>1668</v>
      </c>
      <c r="BM12" s="24">
        <f t="shared" si="1"/>
        <v>1278.5</v>
      </c>
      <c r="BN12" s="24">
        <f t="shared" si="1"/>
        <v>1313.5</v>
      </c>
      <c r="BO12" s="24">
        <f t="shared" si="1"/>
        <v>1606.5</v>
      </c>
      <c r="BP12" s="24">
        <f t="shared" si="1"/>
        <v>1765</v>
      </c>
      <c r="BQ12" s="24">
        <f t="shared" si="1"/>
        <v>1808</v>
      </c>
      <c r="BR12" s="24">
        <f t="shared" si="1"/>
        <v>1660</v>
      </c>
      <c r="BS12" s="19">
        <f>SUM(BG12:BR12)</f>
        <v>18563</v>
      </c>
      <c r="BT12" s="31"/>
      <c r="BU12" s="18" t="s">
        <v>1</v>
      </c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</row>
    <row r="13" spans="1:95" x14ac:dyDescent="0.15">
      <c r="A13" s="7"/>
      <c r="B13" s="2"/>
      <c r="C13" s="11"/>
      <c r="D13" s="32" t="s">
        <v>12</v>
      </c>
      <c r="E13" s="33"/>
      <c r="F13" s="34"/>
      <c r="G13" s="44">
        <f>HLOOKUP(BG9,BF10:BR16,6,0)</f>
        <v>1261</v>
      </c>
      <c r="H13" s="45"/>
      <c r="I13" s="46"/>
      <c r="J13" s="44">
        <f>HLOOKUP(BG9,BF10:BR16,7,0)</f>
        <v>1290</v>
      </c>
      <c r="K13" s="45"/>
      <c r="L13" s="46"/>
      <c r="M13" s="47">
        <f>G13-J13</f>
        <v>-29</v>
      </c>
      <c r="N13" s="48"/>
      <c r="O13" s="49"/>
      <c r="P13" s="13"/>
      <c r="Q13" s="3"/>
      <c r="R13" s="11"/>
      <c r="T13" s="7"/>
      <c r="V13" s="11"/>
      <c r="W13" s="32" t="s">
        <v>12</v>
      </c>
      <c r="X13" s="33"/>
      <c r="Y13" s="34"/>
      <c r="Z13" s="60">
        <f>HLOOKUP(BG9,BF19:BR25,6,0)</f>
        <v>388</v>
      </c>
      <c r="AA13" s="61"/>
      <c r="AB13" s="62"/>
      <c r="AC13" s="63">
        <f>HLOOKUP(BG9,BF19:BR25,7,0)</f>
        <v>350</v>
      </c>
      <c r="AD13" s="64"/>
      <c r="AE13" s="65"/>
      <c r="AF13" s="47">
        <f>Z13-AC13</f>
        <v>38</v>
      </c>
      <c r="AG13" s="48"/>
      <c r="AH13" s="49"/>
      <c r="AI13" s="13"/>
      <c r="AJ13" s="3"/>
      <c r="AK13" s="11"/>
      <c r="AM13" s="7"/>
      <c r="AO13" s="11"/>
      <c r="AP13" s="32" t="s">
        <v>12</v>
      </c>
      <c r="AQ13" s="33"/>
      <c r="AR13" s="34"/>
      <c r="AS13" s="44">
        <f>HLOOKUP(BG9,BF28:BR34,6,0)</f>
        <v>291</v>
      </c>
      <c r="AT13" s="45"/>
      <c r="AU13" s="46"/>
      <c r="AV13" s="44">
        <f>HLOOKUP(BG9,BF28:BR34,7,0)</f>
        <v>350</v>
      </c>
      <c r="AW13" s="45"/>
      <c r="AX13" s="46"/>
      <c r="AY13" s="47">
        <f>AS13-AV13</f>
        <v>-59</v>
      </c>
      <c r="AZ13" s="48"/>
      <c r="BA13" s="49"/>
      <c r="BB13" s="13"/>
      <c r="BC13" s="3"/>
      <c r="BD13" s="11"/>
      <c r="BE13" s="11"/>
      <c r="BF13" s="17" t="s">
        <v>28</v>
      </c>
      <c r="BG13" s="25">
        <f>SUM(BG22,BG31,BG40,BG49,BG58)</f>
        <v>1290</v>
      </c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19">
        <f>SUM(BG13:BR13)</f>
        <v>1290</v>
      </c>
      <c r="BT13" s="31"/>
      <c r="BU13" s="18" t="s">
        <v>2</v>
      </c>
    </row>
    <row r="14" spans="1:95" x14ac:dyDescent="0.15">
      <c r="A14" s="7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11"/>
      <c r="T14" s="7"/>
      <c r="AK14" s="11"/>
      <c r="AM14" s="7"/>
      <c r="BD14" s="11"/>
      <c r="BE14" s="11"/>
      <c r="BF14" s="12" t="s">
        <v>32</v>
      </c>
      <c r="BG14" s="22">
        <f>BG11</f>
        <v>1300</v>
      </c>
      <c r="BH14" s="22">
        <f t="shared" ref="BH14:BR14" si="2">BG14+BH11</f>
        <v>2150</v>
      </c>
      <c r="BI14" s="22">
        <f t="shared" si="2"/>
        <v>3300</v>
      </c>
      <c r="BJ14" s="22">
        <f t="shared" si="2"/>
        <v>5100</v>
      </c>
      <c r="BK14" s="22">
        <f t="shared" si="2"/>
        <v>6900</v>
      </c>
      <c r="BL14" s="22">
        <f t="shared" si="2"/>
        <v>8450</v>
      </c>
      <c r="BM14" s="22">
        <f t="shared" si="2"/>
        <v>9550</v>
      </c>
      <c r="BN14" s="22">
        <f t="shared" si="2"/>
        <v>10650</v>
      </c>
      <c r="BO14" s="22">
        <f t="shared" si="2"/>
        <v>12000</v>
      </c>
      <c r="BP14" s="22">
        <f t="shared" si="2"/>
        <v>13550</v>
      </c>
      <c r="BQ14" s="22">
        <f t="shared" si="2"/>
        <v>15100</v>
      </c>
      <c r="BR14" s="22">
        <f t="shared" si="2"/>
        <v>16400</v>
      </c>
      <c r="BT14" s="31"/>
      <c r="BU14" s="18" t="s">
        <v>3</v>
      </c>
    </row>
    <row r="15" spans="1:95" x14ac:dyDescent="0.15">
      <c r="A15" s="7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11"/>
      <c r="T15" s="7"/>
      <c r="AK15" s="11"/>
      <c r="AM15" s="7"/>
      <c r="BD15" s="11"/>
      <c r="BE15" s="11"/>
      <c r="BF15" s="17" t="s">
        <v>33</v>
      </c>
      <c r="BG15" s="21">
        <f>BG12</f>
        <v>1261</v>
      </c>
      <c r="BH15" s="21">
        <f t="shared" ref="BH15:BR15" si="3">BG15+BH12</f>
        <v>2305.5</v>
      </c>
      <c r="BI15" s="21">
        <f t="shared" si="3"/>
        <v>3753.5</v>
      </c>
      <c r="BJ15" s="21">
        <f t="shared" si="3"/>
        <v>5668.5</v>
      </c>
      <c r="BK15" s="21">
        <f t="shared" si="3"/>
        <v>7463.5</v>
      </c>
      <c r="BL15" s="21">
        <f t="shared" si="3"/>
        <v>9131.5</v>
      </c>
      <c r="BM15" s="21">
        <f t="shared" si="3"/>
        <v>10410</v>
      </c>
      <c r="BN15" s="21">
        <f t="shared" si="3"/>
        <v>11723.5</v>
      </c>
      <c r="BO15" s="21">
        <f t="shared" si="3"/>
        <v>13330</v>
      </c>
      <c r="BP15" s="21">
        <f t="shared" si="3"/>
        <v>15095</v>
      </c>
      <c r="BQ15" s="21">
        <f t="shared" si="3"/>
        <v>16903</v>
      </c>
      <c r="BR15" s="21">
        <f t="shared" si="3"/>
        <v>18563</v>
      </c>
      <c r="BU15" s="18" t="s">
        <v>4</v>
      </c>
    </row>
    <row r="16" spans="1:95" x14ac:dyDescent="0.15">
      <c r="A16" s="7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11"/>
      <c r="T16" s="7"/>
      <c r="AK16" s="11"/>
      <c r="AM16" s="7"/>
      <c r="BD16" s="11"/>
      <c r="BE16" s="11"/>
      <c r="BF16" s="17" t="s">
        <v>29</v>
      </c>
      <c r="BG16" s="21">
        <f>BG13</f>
        <v>1290</v>
      </c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U16" s="18" t="s">
        <v>5</v>
      </c>
    </row>
    <row r="17" spans="1:85" x14ac:dyDescent="0.15">
      <c r="A17" s="7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11"/>
      <c r="T17" s="7"/>
      <c r="AK17" s="11"/>
      <c r="AM17" s="7"/>
      <c r="BD17" s="11"/>
      <c r="BU17" s="18" t="s">
        <v>6</v>
      </c>
    </row>
    <row r="18" spans="1:85" x14ac:dyDescent="0.15">
      <c r="A18" s="7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11"/>
      <c r="T18" s="7"/>
      <c r="AK18" s="11"/>
      <c r="AM18" s="7"/>
      <c r="BD18" s="11"/>
      <c r="BF18" s="1" t="s">
        <v>21</v>
      </c>
      <c r="BU18" s="18" t="s">
        <v>7</v>
      </c>
    </row>
    <row r="19" spans="1:85" x14ac:dyDescent="0.15">
      <c r="A19" s="7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11"/>
      <c r="T19" s="7"/>
      <c r="AK19" s="11"/>
      <c r="AM19" s="7"/>
      <c r="BD19" s="11"/>
      <c r="BF19" s="12"/>
      <c r="BG19" s="22" t="s">
        <v>13</v>
      </c>
      <c r="BH19" s="22" t="s">
        <v>0</v>
      </c>
      <c r="BI19" s="22" t="s">
        <v>1</v>
      </c>
      <c r="BJ19" s="22" t="s">
        <v>2</v>
      </c>
      <c r="BK19" s="22" t="s">
        <v>3</v>
      </c>
      <c r="BL19" s="22" t="s">
        <v>4</v>
      </c>
      <c r="BM19" s="22" t="s">
        <v>5</v>
      </c>
      <c r="BN19" s="22" t="s">
        <v>6</v>
      </c>
      <c r="BO19" s="22" t="s">
        <v>7</v>
      </c>
      <c r="BP19" s="22" t="s">
        <v>8</v>
      </c>
      <c r="BQ19" s="22" t="s">
        <v>9</v>
      </c>
      <c r="BR19" s="22" t="s">
        <v>10</v>
      </c>
      <c r="BS19" s="29" t="s">
        <v>34</v>
      </c>
      <c r="BU19" s="18" t="s">
        <v>8</v>
      </c>
    </row>
    <row r="20" spans="1:85" x14ac:dyDescent="0.15">
      <c r="A20" s="7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11"/>
      <c r="T20" s="7"/>
      <c r="AK20" s="11"/>
      <c r="AM20" s="7"/>
      <c r="BD20" s="11"/>
      <c r="BF20" s="12" t="s">
        <v>30</v>
      </c>
      <c r="BG20" s="23">
        <v>400</v>
      </c>
      <c r="BH20" s="23">
        <v>300</v>
      </c>
      <c r="BI20" s="23">
        <v>350</v>
      </c>
      <c r="BJ20" s="23">
        <v>500</v>
      </c>
      <c r="BK20" s="23">
        <v>500</v>
      </c>
      <c r="BL20" s="23">
        <v>450</v>
      </c>
      <c r="BM20" s="23">
        <v>350</v>
      </c>
      <c r="BN20" s="23">
        <v>350</v>
      </c>
      <c r="BO20" s="23">
        <v>400</v>
      </c>
      <c r="BP20" s="23">
        <v>450</v>
      </c>
      <c r="BQ20" s="23">
        <v>450</v>
      </c>
      <c r="BR20" s="23">
        <v>400</v>
      </c>
      <c r="BS20" s="19">
        <f>SUM(BG20:BR20)</f>
        <v>4900</v>
      </c>
      <c r="BU20" s="18" t="s">
        <v>9</v>
      </c>
    </row>
    <row r="21" spans="1:85" x14ac:dyDescent="0.15">
      <c r="A21" s="7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11"/>
      <c r="T21" s="7"/>
      <c r="AK21" s="11"/>
      <c r="AM21" s="7"/>
      <c r="BD21" s="11"/>
      <c r="BF21" s="17" t="s">
        <v>31</v>
      </c>
      <c r="BG21" s="24">
        <f t="shared" ref="BG21:BR21" si="4">BG20*0.97</f>
        <v>388</v>
      </c>
      <c r="BH21" s="24">
        <f t="shared" si="4"/>
        <v>291</v>
      </c>
      <c r="BI21" s="24">
        <f t="shared" si="4"/>
        <v>339.5</v>
      </c>
      <c r="BJ21" s="24">
        <f t="shared" si="4"/>
        <v>485</v>
      </c>
      <c r="BK21" s="24">
        <f t="shared" si="4"/>
        <v>485</v>
      </c>
      <c r="BL21" s="24">
        <f t="shared" si="4"/>
        <v>436.5</v>
      </c>
      <c r="BM21" s="24">
        <f t="shared" si="4"/>
        <v>339.5</v>
      </c>
      <c r="BN21" s="24">
        <f t="shared" si="4"/>
        <v>339.5</v>
      </c>
      <c r="BO21" s="24">
        <f t="shared" si="4"/>
        <v>388</v>
      </c>
      <c r="BP21" s="24">
        <f t="shared" si="4"/>
        <v>436.5</v>
      </c>
      <c r="BQ21" s="24">
        <f t="shared" si="4"/>
        <v>436.5</v>
      </c>
      <c r="BR21" s="24">
        <f t="shared" si="4"/>
        <v>388</v>
      </c>
      <c r="BS21" s="30">
        <f>SUM(BG21:BR21)</f>
        <v>4753</v>
      </c>
      <c r="BT21" s="30"/>
      <c r="BU21" s="18" t="s">
        <v>10</v>
      </c>
      <c r="BV21"/>
      <c r="BW21"/>
      <c r="BX21"/>
      <c r="BY21"/>
      <c r="BZ21"/>
      <c r="CA21"/>
      <c r="CB21"/>
      <c r="CC21"/>
      <c r="CD21"/>
      <c r="CE21"/>
      <c r="CF21"/>
      <c r="CG21"/>
    </row>
    <row r="22" spans="1:85" x14ac:dyDescent="0.15">
      <c r="A22" s="7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11"/>
      <c r="T22" s="7"/>
      <c r="AK22" s="11"/>
      <c r="AM22" s="7"/>
      <c r="BD22" s="11"/>
      <c r="BF22" s="17" t="s">
        <v>28</v>
      </c>
      <c r="BG22" s="24">
        <v>350</v>
      </c>
      <c r="BH22" s="26"/>
      <c r="BI22" s="26"/>
      <c r="BJ22" s="26"/>
      <c r="BK22" s="26"/>
      <c r="BL22" s="26"/>
      <c r="BM22" s="27"/>
      <c r="BN22" s="27"/>
      <c r="BO22" s="27"/>
      <c r="BP22" s="28"/>
      <c r="BQ22" s="27"/>
      <c r="BR22" s="27"/>
      <c r="BS22" s="30">
        <f>SUM(BG22:BR22)</f>
        <v>350</v>
      </c>
      <c r="BT22" s="30"/>
      <c r="BU22"/>
      <c r="BV22"/>
      <c r="BW22"/>
      <c r="BX22"/>
      <c r="BY22"/>
      <c r="BZ22"/>
      <c r="CA22"/>
      <c r="CB22"/>
      <c r="CC22"/>
      <c r="CD22"/>
      <c r="CE22"/>
      <c r="CF22"/>
      <c r="CG22"/>
    </row>
    <row r="23" spans="1:85" x14ac:dyDescent="0.15">
      <c r="A23" s="7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11"/>
      <c r="T23" s="7"/>
      <c r="AK23" s="11"/>
      <c r="AM23" s="7"/>
      <c r="BD23" s="11"/>
      <c r="BF23" s="12" t="s">
        <v>32</v>
      </c>
      <c r="BG23" s="22">
        <f>BG20</f>
        <v>400</v>
      </c>
      <c r="BH23" s="22">
        <f t="shared" ref="BH23:BR23" si="5">BG23+BH20</f>
        <v>700</v>
      </c>
      <c r="BI23" s="22">
        <f t="shared" si="5"/>
        <v>1050</v>
      </c>
      <c r="BJ23" s="22">
        <f t="shared" si="5"/>
        <v>1550</v>
      </c>
      <c r="BK23" s="22">
        <f t="shared" si="5"/>
        <v>2050</v>
      </c>
      <c r="BL23" s="22">
        <f t="shared" si="5"/>
        <v>2500</v>
      </c>
      <c r="BM23" s="22">
        <f t="shared" si="5"/>
        <v>2850</v>
      </c>
      <c r="BN23" s="22">
        <f t="shared" si="5"/>
        <v>3200</v>
      </c>
      <c r="BO23" s="22">
        <f t="shared" si="5"/>
        <v>3600</v>
      </c>
      <c r="BP23" s="22">
        <f t="shared" si="5"/>
        <v>4050</v>
      </c>
      <c r="BQ23" s="22">
        <f t="shared" si="5"/>
        <v>4500</v>
      </c>
      <c r="BR23" s="22">
        <f t="shared" si="5"/>
        <v>4900</v>
      </c>
      <c r="BS23" s="30"/>
      <c r="BT23" s="30"/>
      <c r="BU23"/>
      <c r="BV23"/>
      <c r="BW23"/>
      <c r="BX23"/>
      <c r="BY23"/>
      <c r="BZ23"/>
      <c r="CA23"/>
      <c r="CB23"/>
      <c r="CC23"/>
      <c r="CD23"/>
      <c r="CE23"/>
      <c r="CF23"/>
      <c r="CG23"/>
    </row>
    <row r="24" spans="1:85" x14ac:dyDescent="0.15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6"/>
      <c r="T24" s="14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6"/>
      <c r="AM24" s="14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6"/>
      <c r="BF24" s="17" t="s">
        <v>33</v>
      </c>
      <c r="BG24" s="21">
        <f>BG21</f>
        <v>388</v>
      </c>
      <c r="BH24" s="21">
        <f t="shared" ref="BH24:BR24" si="6">BG24+BH21</f>
        <v>679</v>
      </c>
      <c r="BI24" s="21">
        <f t="shared" si="6"/>
        <v>1018.5</v>
      </c>
      <c r="BJ24" s="21">
        <f t="shared" si="6"/>
        <v>1503.5</v>
      </c>
      <c r="BK24" s="21">
        <f t="shared" si="6"/>
        <v>1988.5</v>
      </c>
      <c r="BL24" s="21">
        <f t="shared" si="6"/>
        <v>2425</v>
      </c>
      <c r="BM24" s="21">
        <f t="shared" si="6"/>
        <v>2764.5</v>
      </c>
      <c r="BN24" s="21">
        <f t="shared" si="6"/>
        <v>3104</v>
      </c>
      <c r="BO24" s="21">
        <f t="shared" si="6"/>
        <v>3492</v>
      </c>
      <c r="BP24" s="21">
        <f t="shared" si="6"/>
        <v>3928.5</v>
      </c>
      <c r="BQ24" s="21">
        <f t="shared" si="6"/>
        <v>4365</v>
      </c>
      <c r="BR24" s="21">
        <f t="shared" si="6"/>
        <v>4753</v>
      </c>
      <c r="BS24" s="30"/>
      <c r="BT24" s="30"/>
      <c r="BU24"/>
      <c r="BV24"/>
      <c r="BW24"/>
      <c r="BX24"/>
      <c r="BY24"/>
      <c r="BZ24"/>
      <c r="CA24"/>
      <c r="CB24"/>
      <c r="CC24"/>
      <c r="CD24"/>
      <c r="CE24"/>
      <c r="CF24"/>
      <c r="CG24"/>
    </row>
    <row r="25" spans="1:85" ht="12.6" customHeight="1" x14ac:dyDescent="0.15"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F25" s="17" t="s">
        <v>29</v>
      </c>
      <c r="BG25" s="21">
        <f>BG22</f>
        <v>350</v>
      </c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30"/>
      <c r="BT25" s="30"/>
      <c r="BU25"/>
      <c r="BV25"/>
      <c r="BW25"/>
      <c r="BX25"/>
      <c r="BY25"/>
      <c r="BZ25"/>
      <c r="CA25"/>
      <c r="CB25"/>
      <c r="CC25"/>
      <c r="CD25"/>
      <c r="CE25"/>
      <c r="CF25"/>
      <c r="CG25"/>
    </row>
    <row r="26" spans="1:85" ht="12.6" customHeight="1" x14ac:dyDescent="0.15">
      <c r="A26" s="56"/>
      <c r="B26" s="56"/>
      <c r="C26" s="56"/>
      <c r="D26" s="56"/>
      <c r="E26" s="56"/>
      <c r="F26" s="56"/>
      <c r="J26" s="32" t="s">
        <v>11</v>
      </c>
      <c r="K26" s="33"/>
      <c r="L26" s="34"/>
      <c r="M26" s="32" t="s">
        <v>12</v>
      </c>
      <c r="N26" s="33"/>
      <c r="O26" s="34"/>
      <c r="AC26" s="32" t="s">
        <v>11</v>
      </c>
      <c r="AD26" s="33"/>
      <c r="AE26" s="34"/>
      <c r="AF26" s="32" t="s">
        <v>12</v>
      </c>
      <c r="AG26" s="33"/>
      <c r="AH26" s="34"/>
      <c r="AV26" s="32" t="s">
        <v>11</v>
      </c>
      <c r="AW26" s="33"/>
      <c r="AX26" s="34"/>
      <c r="AY26" s="32" t="s">
        <v>12</v>
      </c>
      <c r="AZ26" s="33"/>
      <c r="BA26" s="34"/>
      <c r="BS26" s="30"/>
      <c r="BT26" s="30"/>
      <c r="BU26"/>
      <c r="BV26"/>
      <c r="BW26"/>
      <c r="BX26"/>
      <c r="BY26"/>
      <c r="BZ26"/>
      <c r="CA26"/>
      <c r="CB26"/>
      <c r="CC26"/>
      <c r="CD26"/>
      <c r="CE26"/>
      <c r="CF26"/>
      <c r="CG26"/>
    </row>
    <row r="27" spans="1:85" ht="13.5" customHeight="1" thickBot="1" x14ac:dyDescent="0.2">
      <c r="A27" s="56"/>
      <c r="B27" s="56"/>
      <c r="C27" s="56"/>
      <c r="D27" s="56"/>
      <c r="E27" s="56"/>
      <c r="F27" s="56"/>
      <c r="J27" s="37" t="str">
        <f>IF(J29&lt;=1,"○",IF(AND(J29&gt;1,J29&lt;1.06),"△","×"))</f>
        <v>△</v>
      </c>
      <c r="K27" s="38"/>
      <c r="L27" s="39"/>
      <c r="M27" s="37" t="str">
        <f>IF(M29&lt;=1,"○",IF(AND(M29&gt;1,M29&lt;1.06),"△","×"))</f>
        <v>△</v>
      </c>
      <c r="N27" s="38"/>
      <c r="O27" s="39"/>
      <c r="AC27" s="37" t="str">
        <f>IF(AC29&lt;=1,"○",IF(AND(AC29&gt;1,AC29&lt;1.06),"△","×"))</f>
        <v>○</v>
      </c>
      <c r="AD27" s="38"/>
      <c r="AE27" s="39"/>
      <c r="AF27" s="37" t="str">
        <f>IF(AF29&lt;=1,"○",IF(AND(AF29&gt;1,AF29&lt;1.06),"△","×"))</f>
        <v>○</v>
      </c>
      <c r="AG27" s="38"/>
      <c r="AH27" s="39"/>
      <c r="AV27" s="37" t="str">
        <f>IF(AV29&lt;=1,"○",IF(AND(AV29&gt;1,AV29&lt;1.06),"△","×"))</f>
        <v>△</v>
      </c>
      <c r="AW27" s="38"/>
      <c r="AX27" s="39"/>
      <c r="AY27" s="37" t="str">
        <f>IF(AY29&lt;=1,"○",IF(AND(AY29&gt;1,AY29&lt;1.06),"△","×"))</f>
        <v>△</v>
      </c>
      <c r="AZ27" s="38"/>
      <c r="BA27" s="39"/>
      <c r="BF27" s="1" t="s">
        <v>22</v>
      </c>
    </row>
    <row r="28" spans="1:85" ht="13.5" customHeight="1" x14ac:dyDescent="0.15">
      <c r="A28" s="50" t="s">
        <v>23</v>
      </c>
      <c r="B28" s="51"/>
      <c r="C28" s="51"/>
      <c r="D28" s="52"/>
      <c r="E28" s="5"/>
      <c r="F28" s="5"/>
      <c r="J28" s="40"/>
      <c r="K28" s="41"/>
      <c r="L28" s="42"/>
      <c r="M28" s="40"/>
      <c r="N28" s="41"/>
      <c r="O28" s="42"/>
      <c r="T28" s="50" t="s">
        <v>24</v>
      </c>
      <c r="U28" s="51"/>
      <c r="V28" s="51"/>
      <c r="W28" s="52"/>
      <c r="AC28" s="40"/>
      <c r="AD28" s="41"/>
      <c r="AE28" s="42"/>
      <c r="AF28" s="40"/>
      <c r="AG28" s="41"/>
      <c r="AH28" s="42"/>
      <c r="AM28" s="50" t="s">
        <v>25</v>
      </c>
      <c r="AN28" s="51"/>
      <c r="AO28" s="51"/>
      <c r="AP28" s="52"/>
      <c r="AV28" s="40"/>
      <c r="AW28" s="41"/>
      <c r="AX28" s="42"/>
      <c r="AY28" s="40"/>
      <c r="AZ28" s="41"/>
      <c r="BA28" s="42"/>
      <c r="BF28" s="12"/>
      <c r="BG28" s="22" t="s">
        <v>13</v>
      </c>
      <c r="BH28" s="22" t="s">
        <v>0</v>
      </c>
      <c r="BI28" s="22" t="s">
        <v>1</v>
      </c>
      <c r="BJ28" s="22" t="s">
        <v>2</v>
      </c>
      <c r="BK28" s="22" t="s">
        <v>3</v>
      </c>
      <c r="BL28" s="22" t="s">
        <v>4</v>
      </c>
      <c r="BM28" s="22" t="s">
        <v>5</v>
      </c>
      <c r="BN28" s="22" t="s">
        <v>6</v>
      </c>
      <c r="BO28" s="22" t="s">
        <v>7</v>
      </c>
      <c r="BP28" s="22" t="s">
        <v>8</v>
      </c>
      <c r="BQ28" s="22" t="s">
        <v>9</v>
      </c>
      <c r="BR28" s="22" t="s">
        <v>10</v>
      </c>
      <c r="BS28" s="29" t="s">
        <v>34</v>
      </c>
    </row>
    <row r="29" spans="1:85" ht="12.6" customHeight="1" thickBot="1" x14ac:dyDescent="0.2">
      <c r="A29" s="53"/>
      <c r="B29" s="54"/>
      <c r="C29" s="54"/>
      <c r="D29" s="55"/>
      <c r="E29" s="6"/>
      <c r="F29" s="6"/>
      <c r="J29" s="43">
        <f>J32/G32</f>
        <v>1.0309278350515463</v>
      </c>
      <c r="K29" s="43"/>
      <c r="L29" s="43"/>
      <c r="M29" s="43">
        <f>J33/G33</f>
        <v>1.0309278350515463</v>
      </c>
      <c r="N29" s="43"/>
      <c r="O29" s="43"/>
      <c r="T29" s="53"/>
      <c r="U29" s="54"/>
      <c r="V29" s="54"/>
      <c r="W29" s="55"/>
      <c r="X29" s="6"/>
      <c r="Y29" s="6"/>
      <c r="Z29" s="1"/>
      <c r="AA29" s="1"/>
      <c r="AB29" s="1"/>
      <c r="AC29" s="43">
        <f>AC32/Z32</f>
        <v>0.97938144329896903</v>
      </c>
      <c r="AD29" s="43"/>
      <c r="AE29" s="43"/>
      <c r="AF29" s="43">
        <f>AC33/Z33</f>
        <v>0.97938144329896903</v>
      </c>
      <c r="AG29" s="43"/>
      <c r="AH29" s="43"/>
      <c r="AI29" s="1"/>
      <c r="AJ29" s="1"/>
      <c r="AK29" s="1"/>
      <c r="AM29" s="53"/>
      <c r="AN29" s="54"/>
      <c r="AO29" s="54"/>
      <c r="AP29" s="55"/>
      <c r="AQ29" s="6"/>
      <c r="AR29" s="6"/>
      <c r="AS29" s="1"/>
      <c r="AT29" s="1"/>
      <c r="AU29" s="1"/>
      <c r="AV29" s="43">
        <f>AV32/AS32</f>
        <v>1.0309278350515463</v>
      </c>
      <c r="AW29" s="43"/>
      <c r="AX29" s="43"/>
      <c r="AY29" s="43">
        <f>AV33/AS33</f>
        <v>1.0309278350515463</v>
      </c>
      <c r="AZ29" s="43"/>
      <c r="BA29" s="43"/>
      <c r="BB29" s="1"/>
      <c r="BC29" s="1"/>
      <c r="BD29" s="1"/>
      <c r="BF29" s="12" t="s">
        <v>30</v>
      </c>
      <c r="BG29" s="23">
        <v>300</v>
      </c>
      <c r="BH29" s="23">
        <v>200</v>
      </c>
      <c r="BI29" s="23">
        <v>250</v>
      </c>
      <c r="BJ29" s="23">
        <v>400</v>
      </c>
      <c r="BK29" s="23">
        <v>400</v>
      </c>
      <c r="BL29" s="23">
        <v>350</v>
      </c>
      <c r="BM29" s="23">
        <v>250</v>
      </c>
      <c r="BN29" s="23">
        <v>250</v>
      </c>
      <c r="BO29" s="23">
        <v>300</v>
      </c>
      <c r="BP29" s="23">
        <v>350</v>
      </c>
      <c r="BQ29" s="23">
        <v>350</v>
      </c>
      <c r="BR29" s="23">
        <v>300</v>
      </c>
      <c r="BS29" s="19">
        <f>SUM(BG29:BR29)</f>
        <v>3700</v>
      </c>
    </row>
    <row r="30" spans="1:85" x14ac:dyDescent="0.15">
      <c r="A30" s="10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9"/>
      <c r="T30" s="10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9"/>
      <c r="AM30" s="10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9"/>
      <c r="BF30" s="17" t="s">
        <v>31</v>
      </c>
      <c r="BG30" s="24">
        <f>BG29*0.97</f>
        <v>291</v>
      </c>
      <c r="BH30" s="24">
        <v>414</v>
      </c>
      <c r="BI30" s="24">
        <v>575</v>
      </c>
      <c r="BJ30" s="24">
        <v>557</v>
      </c>
      <c r="BK30" s="24">
        <v>437</v>
      </c>
      <c r="BL30" s="24">
        <v>504</v>
      </c>
      <c r="BM30" s="24">
        <v>454</v>
      </c>
      <c r="BN30" s="24">
        <v>489</v>
      </c>
      <c r="BO30" s="24">
        <v>588</v>
      </c>
      <c r="BP30" s="24">
        <v>601</v>
      </c>
      <c r="BQ30" s="24">
        <v>644</v>
      </c>
      <c r="BR30" s="24">
        <v>690</v>
      </c>
      <c r="BS30" s="19">
        <f>SUM(BG30:BR30)</f>
        <v>6244</v>
      </c>
    </row>
    <row r="31" spans="1:85" x14ac:dyDescent="0.15">
      <c r="A31" s="7"/>
      <c r="B31" s="2"/>
      <c r="C31" s="11"/>
      <c r="D31" s="57"/>
      <c r="E31" s="58"/>
      <c r="F31" s="59"/>
      <c r="G31" s="32" t="s">
        <v>14</v>
      </c>
      <c r="H31" s="33"/>
      <c r="I31" s="34"/>
      <c r="J31" s="32" t="s">
        <v>15</v>
      </c>
      <c r="K31" s="33"/>
      <c r="L31" s="34"/>
      <c r="M31" s="32" t="s">
        <v>16</v>
      </c>
      <c r="N31" s="33"/>
      <c r="O31" s="34"/>
      <c r="P31" s="13"/>
      <c r="Q31" s="3"/>
      <c r="R31" s="11"/>
      <c r="T31" s="7"/>
      <c r="V31" s="11"/>
      <c r="W31" s="57"/>
      <c r="X31" s="58"/>
      <c r="Y31" s="59"/>
      <c r="Z31" s="32" t="s">
        <v>14</v>
      </c>
      <c r="AA31" s="33"/>
      <c r="AB31" s="34"/>
      <c r="AC31" s="32" t="s">
        <v>15</v>
      </c>
      <c r="AD31" s="33"/>
      <c r="AE31" s="34"/>
      <c r="AF31" s="32" t="s">
        <v>16</v>
      </c>
      <c r="AG31" s="33"/>
      <c r="AH31" s="34"/>
      <c r="AI31" s="13"/>
      <c r="AJ31" s="3"/>
      <c r="AK31" s="11"/>
      <c r="AM31" s="7"/>
      <c r="AO31" s="11"/>
      <c r="AP31" s="57"/>
      <c r="AQ31" s="58"/>
      <c r="AR31" s="59"/>
      <c r="AS31" s="32" t="s">
        <v>14</v>
      </c>
      <c r="AT31" s="33"/>
      <c r="AU31" s="34"/>
      <c r="AV31" s="32" t="s">
        <v>15</v>
      </c>
      <c r="AW31" s="33"/>
      <c r="AX31" s="34"/>
      <c r="AY31" s="32" t="s">
        <v>16</v>
      </c>
      <c r="AZ31" s="33"/>
      <c r="BA31" s="34"/>
      <c r="BB31" s="13"/>
      <c r="BC31" s="3"/>
      <c r="BD31" s="11"/>
      <c r="BF31" s="17" t="s">
        <v>28</v>
      </c>
      <c r="BG31" s="24">
        <v>350</v>
      </c>
      <c r="BH31" s="26"/>
      <c r="BI31" s="26"/>
      <c r="BJ31" s="26"/>
      <c r="BK31" s="26"/>
      <c r="BL31" s="26"/>
      <c r="BM31" s="27"/>
      <c r="BN31" s="27"/>
      <c r="BO31" s="27"/>
      <c r="BP31" s="28"/>
      <c r="BQ31" s="27"/>
      <c r="BR31" s="27"/>
      <c r="BS31" s="19">
        <f>SUM(BG31:BR31)</f>
        <v>350</v>
      </c>
    </row>
    <row r="32" spans="1:85" x14ac:dyDescent="0.15">
      <c r="A32" s="7"/>
      <c r="B32" s="2"/>
      <c r="C32" s="11"/>
      <c r="D32" s="32" t="s">
        <v>11</v>
      </c>
      <c r="E32" s="33"/>
      <c r="F32" s="34"/>
      <c r="G32" s="63">
        <f>HLOOKUP(BG9,BF37:BR43,3,0)</f>
        <v>242.5</v>
      </c>
      <c r="H32" s="64"/>
      <c r="I32" s="65"/>
      <c r="J32" s="63">
        <f>HLOOKUP(BG9,BF37:BR43,4,0)</f>
        <v>250</v>
      </c>
      <c r="K32" s="64"/>
      <c r="L32" s="65"/>
      <c r="M32" s="47">
        <f>G32-J32</f>
        <v>-7.5</v>
      </c>
      <c r="N32" s="48"/>
      <c r="O32" s="49"/>
      <c r="P32" s="13"/>
      <c r="Q32" s="3"/>
      <c r="R32" s="11"/>
      <c r="T32" s="7"/>
      <c r="V32" s="11"/>
      <c r="W32" s="32" t="s">
        <v>11</v>
      </c>
      <c r="X32" s="33"/>
      <c r="Y32" s="34"/>
      <c r="Z32" s="60">
        <f>HLOOKUP(BG9,BF46:BR52,3,0)</f>
        <v>194</v>
      </c>
      <c r="AA32" s="61"/>
      <c r="AB32" s="62"/>
      <c r="AC32" s="63">
        <f>HLOOKUP(BG9,BF46:BR52,4,0)</f>
        <v>190</v>
      </c>
      <c r="AD32" s="64"/>
      <c r="AE32" s="65"/>
      <c r="AF32" s="47">
        <f>Z32-AC32</f>
        <v>4</v>
      </c>
      <c r="AG32" s="48"/>
      <c r="AH32" s="49"/>
      <c r="AI32" s="13"/>
      <c r="AJ32" s="3"/>
      <c r="AK32" s="11"/>
      <c r="AM32" s="7"/>
      <c r="AO32" s="11"/>
      <c r="AP32" s="32" t="s">
        <v>11</v>
      </c>
      <c r="AQ32" s="33"/>
      <c r="AR32" s="34"/>
      <c r="AS32" s="44">
        <f>HLOOKUP(BG9,BF55:BR61,3,0)</f>
        <v>145.5</v>
      </c>
      <c r="AT32" s="45"/>
      <c r="AU32" s="46"/>
      <c r="AV32" s="44">
        <f>HLOOKUP(BG9,BF55:BR61,4,0)</f>
        <v>150</v>
      </c>
      <c r="AW32" s="45"/>
      <c r="AX32" s="46"/>
      <c r="AY32" s="47">
        <f>AS32-AV32</f>
        <v>-4.5</v>
      </c>
      <c r="AZ32" s="48"/>
      <c r="BA32" s="49"/>
      <c r="BB32" s="13"/>
      <c r="BC32" s="3"/>
      <c r="BD32" s="11"/>
      <c r="BF32" s="12" t="s">
        <v>32</v>
      </c>
      <c r="BG32" s="22">
        <f>BG29</f>
        <v>300</v>
      </c>
      <c r="BH32" s="22">
        <f t="shared" ref="BH32:BR32" si="7">BG32+BH29</f>
        <v>500</v>
      </c>
      <c r="BI32" s="22">
        <f t="shared" si="7"/>
        <v>750</v>
      </c>
      <c r="BJ32" s="22">
        <f t="shared" si="7"/>
        <v>1150</v>
      </c>
      <c r="BK32" s="22">
        <f t="shared" si="7"/>
        <v>1550</v>
      </c>
      <c r="BL32" s="22">
        <f t="shared" si="7"/>
        <v>1900</v>
      </c>
      <c r="BM32" s="22">
        <f t="shared" si="7"/>
        <v>2150</v>
      </c>
      <c r="BN32" s="22">
        <f t="shared" si="7"/>
        <v>2400</v>
      </c>
      <c r="BO32" s="22">
        <f t="shared" si="7"/>
        <v>2700</v>
      </c>
      <c r="BP32" s="22">
        <f t="shared" si="7"/>
        <v>3050</v>
      </c>
      <c r="BQ32" s="22">
        <f t="shared" si="7"/>
        <v>3400</v>
      </c>
      <c r="BR32" s="22">
        <f t="shared" si="7"/>
        <v>3700</v>
      </c>
    </row>
    <row r="33" spans="1:71" x14ac:dyDescent="0.15">
      <c r="A33" s="7"/>
      <c r="B33" s="2"/>
      <c r="C33" s="11"/>
      <c r="D33" s="32" t="s">
        <v>12</v>
      </c>
      <c r="E33" s="33"/>
      <c r="F33" s="34"/>
      <c r="G33" s="63">
        <f>HLOOKUP(BG9,BF37:BR43,6,0)</f>
        <v>242.5</v>
      </c>
      <c r="H33" s="64"/>
      <c r="I33" s="65"/>
      <c r="J33" s="63">
        <f>HLOOKUP(BG9,BF37:BR43,7,0)</f>
        <v>250</v>
      </c>
      <c r="K33" s="64"/>
      <c r="L33" s="65"/>
      <c r="M33" s="47">
        <f>G33-J33</f>
        <v>-7.5</v>
      </c>
      <c r="N33" s="48"/>
      <c r="O33" s="49"/>
      <c r="P33" s="13"/>
      <c r="Q33" s="3"/>
      <c r="R33" s="11"/>
      <c r="T33" s="7"/>
      <c r="V33" s="11"/>
      <c r="W33" s="32" t="s">
        <v>12</v>
      </c>
      <c r="X33" s="33"/>
      <c r="Y33" s="34"/>
      <c r="Z33" s="60">
        <f>HLOOKUP(BG9,BF46:BR52,6,0)</f>
        <v>194</v>
      </c>
      <c r="AA33" s="61"/>
      <c r="AB33" s="62"/>
      <c r="AC33" s="63">
        <f>HLOOKUP(BG9,BF46:BR52,7,0)</f>
        <v>190</v>
      </c>
      <c r="AD33" s="64"/>
      <c r="AE33" s="65"/>
      <c r="AF33" s="47">
        <f>Z33-AC33</f>
        <v>4</v>
      </c>
      <c r="AG33" s="48"/>
      <c r="AH33" s="49"/>
      <c r="AI33" s="13"/>
      <c r="AJ33" s="3"/>
      <c r="AK33" s="11"/>
      <c r="AM33" s="7"/>
      <c r="AO33" s="11"/>
      <c r="AP33" s="32" t="s">
        <v>12</v>
      </c>
      <c r="AQ33" s="33"/>
      <c r="AR33" s="34"/>
      <c r="AS33" s="44">
        <f>HLOOKUP(BG9,BF55:BR61,6,0)</f>
        <v>145.5</v>
      </c>
      <c r="AT33" s="45"/>
      <c r="AU33" s="46"/>
      <c r="AV33" s="44">
        <f>HLOOKUP(BG9,BF55:BR61,7,0)</f>
        <v>150</v>
      </c>
      <c r="AW33" s="45"/>
      <c r="AX33" s="46"/>
      <c r="AY33" s="47">
        <f>AS33-AV33</f>
        <v>-4.5</v>
      </c>
      <c r="AZ33" s="48"/>
      <c r="BA33" s="49"/>
      <c r="BB33" s="13"/>
      <c r="BC33" s="3"/>
      <c r="BD33" s="11"/>
      <c r="BF33" s="17" t="s">
        <v>33</v>
      </c>
      <c r="BG33" s="21">
        <f>BG30</f>
        <v>291</v>
      </c>
      <c r="BH33" s="21">
        <f t="shared" ref="BH33:BR33" si="8">BG33+BH30</f>
        <v>705</v>
      </c>
      <c r="BI33" s="21">
        <f t="shared" si="8"/>
        <v>1280</v>
      </c>
      <c r="BJ33" s="21">
        <f t="shared" si="8"/>
        <v>1837</v>
      </c>
      <c r="BK33" s="21">
        <f t="shared" si="8"/>
        <v>2274</v>
      </c>
      <c r="BL33" s="21">
        <f t="shared" si="8"/>
        <v>2778</v>
      </c>
      <c r="BM33" s="21">
        <f t="shared" si="8"/>
        <v>3232</v>
      </c>
      <c r="BN33" s="21">
        <f t="shared" si="8"/>
        <v>3721</v>
      </c>
      <c r="BO33" s="21">
        <f t="shared" si="8"/>
        <v>4309</v>
      </c>
      <c r="BP33" s="21">
        <f t="shared" si="8"/>
        <v>4910</v>
      </c>
      <c r="BQ33" s="21">
        <f t="shared" si="8"/>
        <v>5554</v>
      </c>
      <c r="BR33" s="21">
        <f t="shared" si="8"/>
        <v>6244</v>
      </c>
    </row>
    <row r="34" spans="1:71" x14ac:dyDescent="0.15">
      <c r="A34" s="7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11"/>
      <c r="T34" s="7"/>
      <c r="AK34" s="11"/>
      <c r="AM34" s="7"/>
      <c r="BD34" s="11"/>
      <c r="BF34" s="17" t="s">
        <v>29</v>
      </c>
      <c r="BG34" s="21">
        <f>BG31</f>
        <v>350</v>
      </c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</row>
    <row r="35" spans="1:71" x14ac:dyDescent="0.15">
      <c r="A35" s="7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11"/>
      <c r="T35" s="7"/>
      <c r="AK35" s="11"/>
      <c r="AM35" s="7"/>
      <c r="BD35" s="11"/>
    </row>
    <row r="36" spans="1:71" x14ac:dyDescent="0.15">
      <c r="A36" s="7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11"/>
      <c r="T36" s="7"/>
      <c r="AK36" s="11"/>
      <c r="AM36" s="7"/>
      <c r="BD36" s="11"/>
      <c r="BF36" s="1" t="s">
        <v>26</v>
      </c>
    </row>
    <row r="37" spans="1:71" x14ac:dyDescent="0.15">
      <c r="A37" s="7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11"/>
      <c r="T37" s="7"/>
      <c r="AK37" s="11"/>
      <c r="AM37" s="7"/>
      <c r="BD37" s="11"/>
      <c r="BF37" s="12"/>
      <c r="BG37" s="22" t="s">
        <v>13</v>
      </c>
      <c r="BH37" s="22" t="s">
        <v>0</v>
      </c>
      <c r="BI37" s="22" t="s">
        <v>1</v>
      </c>
      <c r="BJ37" s="22" t="s">
        <v>2</v>
      </c>
      <c r="BK37" s="22" t="s">
        <v>3</v>
      </c>
      <c r="BL37" s="22" t="s">
        <v>4</v>
      </c>
      <c r="BM37" s="22" t="s">
        <v>5</v>
      </c>
      <c r="BN37" s="22" t="s">
        <v>6</v>
      </c>
      <c r="BO37" s="22" t="s">
        <v>7</v>
      </c>
      <c r="BP37" s="22" t="s">
        <v>8</v>
      </c>
      <c r="BQ37" s="22" t="s">
        <v>9</v>
      </c>
      <c r="BR37" s="22" t="s">
        <v>10</v>
      </c>
      <c r="BS37" s="29" t="s">
        <v>34</v>
      </c>
    </row>
    <row r="38" spans="1:71" x14ac:dyDescent="0.15">
      <c r="A38" s="7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11"/>
      <c r="T38" s="7"/>
      <c r="AK38" s="11"/>
      <c r="AM38" s="7"/>
      <c r="BD38" s="11"/>
      <c r="BF38" s="12" t="s">
        <v>30</v>
      </c>
      <c r="BG38" s="23">
        <v>250</v>
      </c>
      <c r="BH38" s="23">
        <v>150</v>
      </c>
      <c r="BI38" s="23">
        <v>200</v>
      </c>
      <c r="BJ38" s="23">
        <v>350</v>
      </c>
      <c r="BK38" s="23">
        <v>350</v>
      </c>
      <c r="BL38" s="23">
        <v>300</v>
      </c>
      <c r="BM38" s="23">
        <v>200</v>
      </c>
      <c r="BN38" s="23">
        <v>200</v>
      </c>
      <c r="BO38" s="23">
        <v>250</v>
      </c>
      <c r="BP38" s="23">
        <v>300</v>
      </c>
      <c r="BQ38" s="23">
        <v>300</v>
      </c>
      <c r="BR38" s="23">
        <v>250</v>
      </c>
      <c r="BS38" s="19">
        <f>SUM(BG38:BR38)</f>
        <v>3100</v>
      </c>
    </row>
    <row r="39" spans="1:71" x14ac:dyDescent="0.15">
      <c r="A39" s="7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11"/>
      <c r="T39" s="7"/>
      <c r="AK39" s="11"/>
      <c r="AM39" s="7"/>
      <c r="BD39" s="11"/>
      <c r="BF39" s="17" t="s">
        <v>31</v>
      </c>
      <c r="BG39" s="24">
        <f t="shared" ref="BG39:BR39" si="9">BG38*0.97</f>
        <v>242.5</v>
      </c>
      <c r="BH39" s="24">
        <f t="shared" si="9"/>
        <v>145.5</v>
      </c>
      <c r="BI39" s="24">
        <f t="shared" si="9"/>
        <v>194</v>
      </c>
      <c r="BJ39" s="24">
        <f t="shared" si="9"/>
        <v>339.5</v>
      </c>
      <c r="BK39" s="24">
        <f t="shared" si="9"/>
        <v>339.5</v>
      </c>
      <c r="BL39" s="24">
        <f t="shared" si="9"/>
        <v>291</v>
      </c>
      <c r="BM39" s="24">
        <f t="shared" si="9"/>
        <v>194</v>
      </c>
      <c r="BN39" s="24">
        <f t="shared" si="9"/>
        <v>194</v>
      </c>
      <c r="BO39" s="24">
        <f t="shared" si="9"/>
        <v>242.5</v>
      </c>
      <c r="BP39" s="24">
        <f t="shared" si="9"/>
        <v>291</v>
      </c>
      <c r="BQ39" s="24">
        <f t="shared" si="9"/>
        <v>291</v>
      </c>
      <c r="BR39" s="24">
        <f t="shared" si="9"/>
        <v>242.5</v>
      </c>
      <c r="BS39" s="19">
        <f>SUM(BG39:BR39)</f>
        <v>3007</v>
      </c>
    </row>
    <row r="40" spans="1:71" x14ac:dyDescent="0.15">
      <c r="A40" s="7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11"/>
      <c r="T40" s="7"/>
      <c r="AK40" s="11"/>
      <c r="AM40" s="7"/>
      <c r="BD40" s="11"/>
      <c r="BF40" s="17" t="s">
        <v>28</v>
      </c>
      <c r="BG40" s="24">
        <v>250</v>
      </c>
      <c r="BH40" s="26"/>
      <c r="BI40" s="26"/>
      <c r="BJ40" s="26"/>
      <c r="BK40" s="26"/>
      <c r="BL40" s="26"/>
      <c r="BM40" s="27"/>
      <c r="BN40" s="27"/>
      <c r="BO40" s="27"/>
      <c r="BP40" s="28"/>
      <c r="BQ40" s="27"/>
      <c r="BR40" s="27"/>
      <c r="BS40" s="19">
        <f>SUM(BG40:BR40)</f>
        <v>250</v>
      </c>
    </row>
    <row r="41" spans="1:71" x14ac:dyDescent="0.15">
      <c r="A41" s="7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11"/>
      <c r="T41" s="7"/>
      <c r="AK41" s="11"/>
      <c r="AM41" s="7"/>
      <c r="BD41" s="11"/>
      <c r="BF41" s="12" t="s">
        <v>32</v>
      </c>
      <c r="BG41" s="22">
        <f>BG38</f>
        <v>250</v>
      </c>
      <c r="BH41" s="22">
        <f t="shared" ref="BH41:BR41" si="10">BG41+BH38</f>
        <v>400</v>
      </c>
      <c r="BI41" s="22">
        <f t="shared" si="10"/>
        <v>600</v>
      </c>
      <c r="BJ41" s="22">
        <f t="shared" si="10"/>
        <v>950</v>
      </c>
      <c r="BK41" s="22">
        <f t="shared" si="10"/>
        <v>1300</v>
      </c>
      <c r="BL41" s="22">
        <f t="shared" si="10"/>
        <v>1600</v>
      </c>
      <c r="BM41" s="22">
        <f t="shared" si="10"/>
        <v>1800</v>
      </c>
      <c r="BN41" s="22">
        <f t="shared" si="10"/>
        <v>2000</v>
      </c>
      <c r="BO41" s="22">
        <f t="shared" si="10"/>
        <v>2250</v>
      </c>
      <c r="BP41" s="22">
        <f t="shared" si="10"/>
        <v>2550</v>
      </c>
      <c r="BQ41" s="22">
        <f t="shared" si="10"/>
        <v>2850</v>
      </c>
      <c r="BR41" s="22">
        <f t="shared" si="10"/>
        <v>3100</v>
      </c>
    </row>
    <row r="42" spans="1:71" x14ac:dyDescent="0.15">
      <c r="A42" s="7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11"/>
      <c r="T42" s="7"/>
      <c r="AK42" s="11"/>
      <c r="AM42" s="7"/>
      <c r="BD42" s="11"/>
      <c r="BF42" s="17" t="s">
        <v>33</v>
      </c>
      <c r="BG42" s="21">
        <f>BG39</f>
        <v>242.5</v>
      </c>
      <c r="BH42" s="21">
        <f t="shared" ref="BH42:BR42" si="11">BG42+BH39</f>
        <v>388</v>
      </c>
      <c r="BI42" s="21">
        <f t="shared" si="11"/>
        <v>582</v>
      </c>
      <c r="BJ42" s="21">
        <f t="shared" si="11"/>
        <v>921.5</v>
      </c>
      <c r="BK42" s="21">
        <f t="shared" si="11"/>
        <v>1261</v>
      </c>
      <c r="BL42" s="21">
        <f t="shared" si="11"/>
        <v>1552</v>
      </c>
      <c r="BM42" s="21">
        <f t="shared" si="11"/>
        <v>1746</v>
      </c>
      <c r="BN42" s="21">
        <f t="shared" si="11"/>
        <v>1940</v>
      </c>
      <c r="BO42" s="21">
        <f t="shared" si="11"/>
        <v>2182.5</v>
      </c>
      <c r="BP42" s="21">
        <f t="shared" si="11"/>
        <v>2473.5</v>
      </c>
      <c r="BQ42" s="21">
        <f t="shared" si="11"/>
        <v>2764.5</v>
      </c>
      <c r="BR42" s="21">
        <f t="shared" si="11"/>
        <v>3007</v>
      </c>
    </row>
    <row r="43" spans="1:71" x14ac:dyDescent="0.15">
      <c r="A43" s="7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11"/>
      <c r="T43" s="7"/>
      <c r="AK43" s="11"/>
      <c r="AM43" s="7"/>
      <c r="BD43" s="11"/>
      <c r="BF43" s="17" t="s">
        <v>29</v>
      </c>
      <c r="BG43" s="21">
        <f>BG40</f>
        <v>250</v>
      </c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</row>
    <row r="44" spans="1:71" x14ac:dyDescent="0.15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6"/>
      <c r="T44" s="14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6"/>
      <c r="AM44" s="14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6"/>
    </row>
    <row r="45" spans="1:71" x14ac:dyDescent="0.15">
      <c r="BF45" s="1" t="s">
        <v>27</v>
      </c>
    </row>
    <row r="46" spans="1:71" x14ac:dyDescent="0.15">
      <c r="BF46" s="12"/>
      <c r="BG46" s="22" t="s">
        <v>13</v>
      </c>
      <c r="BH46" s="22" t="s">
        <v>0</v>
      </c>
      <c r="BI46" s="22" t="s">
        <v>1</v>
      </c>
      <c r="BJ46" s="22" t="s">
        <v>2</v>
      </c>
      <c r="BK46" s="22" t="s">
        <v>3</v>
      </c>
      <c r="BL46" s="22" t="s">
        <v>4</v>
      </c>
      <c r="BM46" s="22" t="s">
        <v>5</v>
      </c>
      <c r="BN46" s="22" t="s">
        <v>6</v>
      </c>
      <c r="BO46" s="22" t="s">
        <v>7</v>
      </c>
      <c r="BP46" s="22" t="s">
        <v>8</v>
      </c>
      <c r="BQ46" s="22" t="s">
        <v>9</v>
      </c>
      <c r="BR46" s="22" t="s">
        <v>10</v>
      </c>
      <c r="BS46" s="29" t="s">
        <v>34</v>
      </c>
    </row>
    <row r="47" spans="1:71" x14ac:dyDescent="0.15">
      <c r="BF47" s="12" t="s">
        <v>30</v>
      </c>
      <c r="BG47" s="23">
        <v>200</v>
      </c>
      <c r="BH47" s="23">
        <v>100</v>
      </c>
      <c r="BI47" s="23">
        <v>200</v>
      </c>
      <c r="BJ47" s="23">
        <v>300</v>
      </c>
      <c r="BK47" s="23">
        <v>300</v>
      </c>
      <c r="BL47" s="23">
        <v>250</v>
      </c>
      <c r="BM47" s="23">
        <v>150</v>
      </c>
      <c r="BN47" s="23">
        <v>150</v>
      </c>
      <c r="BO47" s="23">
        <v>200</v>
      </c>
      <c r="BP47" s="23">
        <v>250</v>
      </c>
      <c r="BQ47" s="23">
        <v>250</v>
      </c>
      <c r="BR47" s="23">
        <v>200</v>
      </c>
      <c r="BS47" s="19">
        <f>SUM(BG47:BR47)</f>
        <v>2550</v>
      </c>
    </row>
    <row r="48" spans="1:71" x14ac:dyDescent="0.15">
      <c r="BF48" s="17" t="s">
        <v>31</v>
      </c>
      <c r="BG48" s="24">
        <f t="shared" ref="BG48:BR48" si="12">BG47*0.97</f>
        <v>194</v>
      </c>
      <c r="BH48" s="24">
        <f t="shared" si="12"/>
        <v>97</v>
      </c>
      <c r="BI48" s="24">
        <f t="shared" si="12"/>
        <v>194</v>
      </c>
      <c r="BJ48" s="24">
        <f t="shared" si="12"/>
        <v>291</v>
      </c>
      <c r="BK48" s="24">
        <f t="shared" si="12"/>
        <v>291</v>
      </c>
      <c r="BL48" s="24">
        <f t="shared" si="12"/>
        <v>242.5</v>
      </c>
      <c r="BM48" s="24">
        <f t="shared" si="12"/>
        <v>145.5</v>
      </c>
      <c r="BN48" s="24">
        <f t="shared" si="12"/>
        <v>145.5</v>
      </c>
      <c r="BO48" s="24">
        <f t="shared" si="12"/>
        <v>194</v>
      </c>
      <c r="BP48" s="24">
        <f t="shared" si="12"/>
        <v>242.5</v>
      </c>
      <c r="BQ48" s="24">
        <f t="shared" si="12"/>
        <v>242.5</v>
      </c>
      <c r="BR48" s="24">
        <f t="shared" si="12"/>
        <v>194</v>
      </c>
      <c r="BS48" s="30">
        <f>SUM(BG48:BR48)</f>
        <v>2473.5</v>
      </c>
    </row>
    <row r="49" spans="58:84" x14ac:dyDescent="0.15">
      <c r="BF49" s="17" t="s">
        <v>28</v>
      </c>
      <c r="BG49" s="24">
        <v>190</v>
      </c>
      <c r="BH49" s="26"/>
      <c r="BI49" s="26"/>
      <c r="BJ49" s="26"/>
      <c r="BK49" s="26"/>
      <c r="BL49" s="26"/>
      <c r="BM49" s="27"/>
      <c r="BN49" s="27"/>
      <c r="BO49" s="27"/>
      <c r="BP49" s="28"/>
      <c r="BQ49" s="27"/>
      <c r="BR49" s="27"/>
      <c r="BS49" s="30">
        <f>SUM(BG49:BR49)</f>
        <v>190</v>
      </c>
      <c r="BT49" s="30"/>
      <c r="BU49"/>
      <c r="BV49"/>
      <c r="BW49"/>
      <c r="BX49"/>
      <c r="BY49"/>
      <c r="BZ49"/>
      <c r="CA49"/>
      <c r="CB49"/>
      <c r="CC49"/>
      <c r="CD49"/>
      <c r="CE49"/>
      <c r="CF49"/>
    </row>
    <row r="50" spans="58:84" x14ac:dyDescent="0.15">
      <c r="BF50" s="12" t="s">
        <v>32</v>
      </c>
      <c r="BG50" s="22">
        <f>BG47</f>
        <v>200</v>
      </c>
      <c r="BH50" s="22">
        <f t="shared" ref="BH50:BR50" si="13">BG50+BH47</f>
        <v>300</v>
      </c>
      <c r="BI50" s="22">
        <f t="shared" si="13"/>
        <v>500</v>
      </c>
      <c r="BJ50" s="22">
        <f t="shared" si="13"/>
        <v>800</v>
      </c>
      <c r="BK50" s="22">
        <f t="shared" si="13"/>
        <v>1100</v>
      </c>
      <c r="BL50" s="22">
        <f t="shared" si="13"/>
        <v>1350</v>
      </c>
      <c r="BM50" s="22">
        <f t="shared" si="13"/>
        <v>1500</v>
      </c>
      <c r="BN50" s="22">
        <f t="shared" si="13"/>
        <v>1650</v>
      </c>
      <c r="BO50" s="22">
        <f t="shared" si="13"/>
        <v>1850</v>
      </c>
      <c r="BP50" s="22">
        <f t="shared" si="13"/>
        <v>2100</v>
      </c>
      <c r="BQ50" s="22">
        <f t="shared" si="13"/>
        <v>2350</v>
      </c>
      <c r="BR50" s="22">
        <f t="shared" si="13"/>
        <v>2550</v>
      </c>
      <c r="BS50" s="30"/>
      <c r="BT50" s="30"/>
      <c r="BU50"/>
      <c r="BV50"/>
      <c r="BW50"/>
      <c r="BX50"/>
      <c r="BY50"/>
      <c r="BZ50"/>
      <c r="CA50"/>
      <c r="CB50"/>
      <c r="CC50"/>
      <c r="CD50"/>
      <c r="CE50"/>
      <c r="CF50"/>
    </row>
    <row r="51" spans="58:84" x14ac:dyDescent="0.15">
      <c r="BF51" s="17" t="s">
        <v>33</v>
      </c>
      <c r="BG51" s="21">
        <f>BG48</f>
        <v>194</v>
      </c>
      <c r="BH51" s="21">
        <f t="shared" ref="BH51:BR51" si="14">BG51+BH48</f>
        <v>291</v>
      </c>
      <c r="BI51" s="21">
        <f t="shared" si="14"/>
        <v>485</v>
      </c>
      <c r="BJ51" s="21">
        <f t="shared" si="14"/>
        <v>776</v>
      </c>
      <c r="BK51" s="21">
        <f t="shared" si="14"/>
        <v>1067</v>
      </c>
      <c r="BL51" s="21">
        <f t="shared" si="14"/>
        <v>1309.5</v>
      </c>
      <c r="BM51" s="21">
        <f t="shared" si="14"/>
        <v>1455</v>
      </c>
      <c r="BN51" s="21">
        <f t="shared" si="14"/>
        <v>1600.5</v>
      </c>
      <c r="BO51" s="21">
        <f t="shared" si="14"/>
        <v>1794.5</v>
      </c>
      <c r="BP51" s="21">
        <f t="shared" si="14"/>
        <v>2037</v>
      </c>
      <c r="BQ51" s="21">
        <f t="shared" si="14"/>
        <v>2279.5</v>
      </c>
      <c r="BR51" s="21">
        <f t="shared" si="14"/>
        <v>2473.5</v>
      </c>
      <c r="BS51" s="30"/>
      <c r="BT51" s="30"/>
      <c r="BU51"/>
      <c r="BV51"/>
      <c r="BW51"/>
      <c r="BX51"/>
      <c r="BY51"/>
      <c r="BZ51"/>
      <c r="CA51"/>
      <c r="CB51"/>
      <c r="CC51"/>
      <c r="CD51"/>
      <c r="CE51"/>
      <c r="CF51"/>
    </row>
    <row r="52" spans="58:84" x14ac:dyDescent="0.15">
      <c r="BF52" s="17" t="s">
        <v>29</v>
      </c>
      <c r="BG52" s="21">
        <f>BG49</f>
        <v>190</v>
      </c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30"/>
      <c r="BT52" s="30"/>
      <c r="BU52"/>
      <c r="BV52"/>
      <c r="BW52"/>
      <c r="BX52"/>
      <c r="BY52"/>
      <c r="BZ52"/>
      <c r="CA52"/>
      <c r="CB52"/>
      <c r="CC52"/>
      <c r="CD52"/>
      <c r="CE52"/>
      <c r="CF52"/>
    </row>
    <row r="53" spans="58:84" x14ac:dyDescent="0.15">
      <c r="BT53" s="30"/>
      <c r="BU53"/>
      <c r="BV53"/>
      <c r="BW53"/>
      <c r="BX53"/>
      <c r="BY53"/>
      <c r="BZ53"/>
      <c r="CA53"/>
      <c r="CB53"/>
      <c r="CC53"/>
      <c r="CD53"/>
      <c r="CE53"/>
      <c r="CF53"/>
    </row>
    <row r="54" spans="58:84" x14ac:dyDescent="0.15">
      <c r="BF54" s="1" t="s">
        <v>25</v>
      </c>
    </row>
    <row r="55" spans="58:84" x14ac:dyDescent="0.15">
      <c r="BF55" s="12"/>
      <c r="BG55" s="22" t="s">
        <v>13</v>
      </c>
      <c r="BH55" s="22" t="s">
        <v>0</v>
      </c>
      <c r="BI55" s="22" t="s">
        <v>1</v>
      </c>
      <c r="BJ55" s="22" t="s">
        <v>2</v>
      </c>
      <c r="BK55" s="22" t="s">
        <v>3</v>
      </c>
      <c r="BL55" s="22" t="s">
        <v>4</v>
      </c>
      <c r="BM55" s="22" t="s">
        <v>5</v>
      </c>
      <c r="BN55" s="22" t="s">
        <v>6</v>
      </c>
      <c r="BO55" s="22" t="s">
        <v>7</v>
      </c>
      <c r="BP55" s="22" t="s">
        <v>8</v>
      </c>
      <c r="BQ55" s="22" t="s">
        <v>9</v>
      </c>
      <c r="BR55" s="22" t="s">
        <v>10</v>
      </c>
      <c r="BS55" s="29" t="s">
        <v>34</v>
      </c>
    </row>
    <row r="56" spans="58:84" x14ac:dyDescent="0.15">
      <c r="BF56" s="12" t="s">
        <v>30</v>
      </c>
      <c r="BG56" s="23">
        <v>150</v>
      </c>
      <c r="BH56" s="23">
        <v>100</v>
      </c>
      <c r="BI56" s="23">
        <v>150</v>
      </c>
      <c r="BJ56" s="23">
        <v>250</v>
      </c>
      <c r="BK56" s="23">
        <v>250</v>
      </c>
      <c r="BL56" s="23">
        <v>200</v>
      </c>
      <c r="BM56" s="23">
        <v>150</v>
      </c>
      <c r="BN56" s="23">
        <v>150</v>
      </c>
      <c r="BO56" s="23">
        <v>200</v>
      </c>
      <c r="BP56" s="23">
        <v>200</v>
      </c>
      <c r="BQ56" s="23">
        <v>200</v>
      </c>
      <c r="BR56" s="23">
        <v>150</v>
      </c>
      <c r="BS56" s="19">
        <f>SUM(BG56:BR56)</f>
        <v>2150</v>
      </c>
    </row>
    <row r="57" spans="58:84" x14ac:dyDescent="0.15">
      <c r="BF57" s="17" t="s">
        <v>31</v>
      </c>
      <c r="BG57" s="24">
        <f t="shared" ref="BG57:BR57" si="15">BG56*0.97</f>
        <v>145.5</v>
      </c>
      <c r="BH57" s="24">
        <f t="shared" si="15"/>
        <v>97</v>
      </c>
      <c r="BI57" s="24">
        <f t="shared" si="15"/>
        <v>145.5</v>
      </c>
      <c r="BJ57" s="24">
        <f t="shared" si="15"/>
        <v>242.5</v>
      </c>
      <c r="BK57" s="24">
        <f t="shared" si="15"/>
        <v>242.5</v>
      </c>
      <c r="BL57" s="24">
        <f t="shared" si="15"/>
        <v>194</v>
      </c>
      <c r="BM57" s="24">
        <f t="shared" si="15"/>
        <v>145.5</v>
      </c>
      <c r="BN57" s="24">
        <f t="shared" si="15"/>
        <v>145.5</v>
      </c>
      <c r="BO57" s="24">
        <f t="shared" si="15"/>
        <v>194</v>
      </c>
      <c r="BP57" s="24">
        <f t="shared" si="15"/>
        <v>194</v>
      </c>
      <c r="BQ57" s="24">
        <f t="shared" si="15"/>
        <v>194</v>
      </c>
      <c r="BR57" s="24">
        <f t="shared" si="15"/>
        <v>145.5</v>
      </c>
      <c r="BS57" s="30">
        <f>SUM(BG57:BR57)</f>
        <v>2085.5</v>
      </c>
    </row>
    <row r="58" spans="58:84" x14ac:dyDescent="0.15">
      <c r="BF58" s="17" t="s">
        <v>28</v>
      </c>
      <c r="BG58" s="24">
        <v>150</v>
      </c>
      <c r="BH58" s="26"/>
      <c r="BI58" s="26"/>
      <c r="BJ58" s="26"/>
      <c r="BK58" s="26"/>
      <c r="BL58" s="26"/>
      <c r="BM58" s="27"/>
      <c r="BN58" s="27"/>
      <c r="BO58" s="27"/>
      <c r="BP58" s="28"/>
      <c r="BQ58" s="27"/>
      <c r="BR58" s="27"/>
      <c r="BS58" s="30">
        <f>SUM(BG58:BR58)</f>
        <v>150</v>
      </c>
    </row>
    <row r="59" spans="58:84" x14ac:dyDescent="0.15">
      <c r="BF59" s="12" t="s">
        <v>32</v>
      </c>
      <c r="BG59" s="22">
        <f>BG56</f>
        <v>150</v>
      </c>
      <c r="BH59" s="22">
        <f t="shared" ref="BH59:BR59" si="16">BG59+BH56</f>
        <v>250</v>
      </c>
      <c r="BI59" s="22">
        <f t="shared" si="16"/>
        <v>400</v>
      </c>
      <c r="BJ59" s="22">
        <f t="shared" si="16"/>
        <v>650</v>
      </c>
      <c r="BK59" s="22">
        <f t="shared" si="16"/>
        <v>900</v>
      </c>
      <c r="BL59" s="22">
        <f t="shared" si="16"/>
        <v>1100</v>
      </c>
      <c r="BM59" s="22">
        <f t="shared" si="16"/>
        <v>1250</v>
      </c>
      <c r="BN59" s="22">
        <f t="shared" si="16"/>
        <v>1400</v>
      </c>
      <c r="BO59" s="22">
        <f t="shared" si="16"/>
        <v>1600</v>
      </c>
      <c r="BP59" s="22">
        <f t="shared" si="16"/>
        <v>1800</v>
      </c>
      <c r="BQ59" s="22">
        <f t="shared" si="16"/>
        <v>2000</v>
      </c>
      <c r="BR59" s="22">
        <f t="shared" si="16"/>
        <v>2150</v>
      </c>
    </row>
    <row r="60" spans="58:84" x14ac:dyDescent="0.15">
      <c r="BF60" s="17" t="s">
        <v>33</v>
      </c>
      <c r="BG60" s="21">
        <f>BG57</f>
        <v>145.5</v>
      </c>
      <c r="BH60" s="21">
        <f t="shared" ref="BH60:BR60" si="17">BG60+BH57</f>
        <v>242.5</v>
      </c>
      <c r="BI60" s="21">
        <f t="shared" si="17"/>
        <v>388</v>
      </c>
      <c r="BJ60" s="21">
        <f t="shared" si="17"/>
        <v>630.5</v>
      </c>
      <c r="BK60" s="21">
        <f t="shared" si="17"/>
        <v>873</v>
      </c>
      <c r="BL60" s="21">
        <f t="shared" si="17"/>
        <v>1067</v>
      </c>
      <c r="BM60" s="21">
        <f t="shared" si="17"/>
        <v>1212.5</v>
      </c>
      <c r="BN60" s="21">
        <f t="shared" si="17"/>
        <v>1358</v>
      </c>
      <c r="BO60" s="21">
        <f t="shared" si="17"/>
        <v>1552</v>
      </c>
      <c r="BP60" s="21">
        <f t="shared" si="17"/>
        <v>1746</v>
      </c>
      <c r="BQ60" s="21">
        <f t="shared" si="17"/>
        <v>1940</v>
      </c>
      <c r="BR60" s="21">
        <f t="shared" si="17"/>
        <v>2085.5</v>
      </c>
    </row>
    <row r="61" spans="58:84" x14ac:dyDescent="0.15">
      <c r="BF61" s="17" t="s">
        <v>29</v>
      </c>
      <c r="BG61" s="21">
        <f>BG58</f>
        <v>150</v>
      </c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</row>
    <row r="70" spans="72:95" ht="4.5" customHeight="1" x14ac:dyDescent="0.15"/>
    <row r="71" spans="72:95" x14ac:dyDescent="0.15">
      <c r="BT71" s="31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</row>
    <row r="72" spans="72:95" x14ac:dyDescent="0.15">
      <c r="BT72" s="31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</row>
    <row r="73" spans="72:95" ht="4.5" customHeight="1" x14ac:dyDescent="0.15"/>
  </sheetData>
  <mergeCells count="121">
    <mergeCell ref="D31:F31"/>
    <mergeCell ref="G11:I11"/>
    <mergeCell ref="G12:I12"/>
    <mergeCell ref="G13:I13"/>
    <mergeCell ref="G31:I31"/>
    <mergeCell ref="D12:F12"/>
    <mergeCell ref="D13:F13"/>
    <mergeCell ref="M11:O11"/>
    <mergeCell ref="M12:O12"/>
    <mergeCell ref="M13:O13"/>
    <mergeCell ref="J32:L32"/>
    <mergeCell ref="M32:O32"/>
    <mergeCell ref="J11:L11"/>
    <mergeCell ref="J31:L31"/>
    <mergeCell ref="M31:O31"/>
    <mergeCell ref="J33:L33"/>
    <mergeCell ref="M33:O33"/>
    <mergeCell ref="D32:F32"/>
    <mergeCell ref="G32:I32"/>
    <mergeCell ref="D33:F33"/>
    <mergeCell ref="G33:I33"/>
    <mergeCell ref="AP11:AR11"/>
    <mergeCell ref="AC13:AE13"/>
    <mergeCell ref="AF13:AH13"/>
    <mergeCell ref="Z13:AB13"/>
    <mergeCell ref="Z12:AB12"/>
    <mergeCell ref="AC12:AE12"/>
    <mergeCell ref="AF12:AH12"/>
    <mergeCell ref="AF11:AH11"/>
    <mergeCell ref="AF7:AH8"/>
    <mergeCell ref="AC9:AE9"/>
    <mergeCell ref="W11:Y11"/>
    <mergeCell ref="AC27:AE28"/>
    <mergeCell ref="AF27:AH28"/>
    <mergeCell ref="T8:W9"/>
    <mergeCell ref="AF9:AH9"/>
    <mergeCell ref="Z11:AB11"/>
    <mergeCell ref="AC11:AE11"/>
    <mergeCell ref="W13:Y13"/>
    <mergeCell ref="AM28:AP29"/>
    <mergeCell ref="AC29:AE29"/>
    <mergeCell ref="AF29:AH29"/>
    <mergeCell ref="AC32:AE32"/>
    <mergeCell ref="AF32:AH32"/>
    <mergeCell ref="AP32:AR32"/>
    <mergeCell ref="AF31:AH31"/>
    <mergeCell ref="AY26:BA26"/>
    <mergeCell ref="AV29:AX29"/>
    <mergeCell ref="AY29:BA29"/>
    <mergeCell ref="AY32:BA32"/>
    <mergeCell ref="AV27:AX28"/>
    <mergeCell ref="AY27:BA28"/>
    <mergeCell ref="AV31:AX31"/>
    <mergeCell ref="AY31:BA31"/>
    <mergeCell ref="W33:Y33"/>
    <mergeCell ref="Z33:AB33"/>
    <mergeCell ref="AC33:AE33"/>
    <mergeCell ref="AF33:AH33"/>
    <mergeCell ref="AP33:AR33"/>
    <mergeCell ref="AS33:AU33"/>
    <mergeCell ref="AV33:AX33"/>
    <mergeCell ref="AY33:BA33"/>
    <mergeCell ref="AS32:AU32"/>
    <mergeCell ref="AV32:AX32"/>
    <mergeCell ref="W31:Y31"/>
    <mergeCell ref="AS31:AU31"/>
    <mergeCell ref="AP31:AR31"/>
    <mergeCell ref="W32:Y32"/>
    <mergeCell ref="Z32:AB32"/>
    <mergeCell ref="AC31:AE31"/>
    <mergeCell ref="Z31:AB31"/>
    <mergeCell ref="W12:Y12"/>
    <mergeCell ref="J29:L29"/>
    <mergeCell ref="J12:L12"/>
    <mergeCell ref="J13:L13"/>
    <mergeCell ref="M29:O29"/>
    <mergeCell ref="T28:W29"/>
    <mergeCell ref="A6:F7"/>
    <mergeCell ref="J6:L6"/>
    <mergeCell ref="M6:O6"/>
    <mergeCell ref="A8:D9"/>
    <mergeCell ref="J7:L8"/>
    <mergeCell ref="M7:O8"/>
    <mergeCell ref="J9:L9"/>
    <mergeCell ref="M9:O9"/>
    <mergeCell ref="AM8:AP9"/>
    <mergeCell ref="A26:F27"/>
    <mergeCell ref="J26:L26"/>
    <mergeCell ref="M26:O26"/>
    <mergeCell ref="J27:L28"/>
    <mergeCell ref="M27:O28"/>
    <mergeCell ref="A28:D29"/>
    <mergeCell ref="AP12:AR12"/>
    <mergeCell ref="D11:F11"/>
    <mergeCell ref="AC7:AE8"/>
    <mergeCell ref="AS12:AU12"/>
    <mergeCell ref="AV12:AX12"/>
    <mergeCell ref="AY12:BA12"/>
    <mergeCell ref="AC26:AE26"/>
    <mergeCell ref="AF26:AH26"/>
    <mergeCell ref="AP13:AR13"/>
    <mergeCell ref="AS13:AU13"/>
    <mergeCell ref="AV13:AX13"/>
    <mergeCell ref="AY13:BA13"/>
    <mergeCell ref="AV26:AX26"/>
    <mergeCell ref="AV7:AX8"/>
    <mergeCell ref="AY7:BA8"/>
    <mergeCell ref="AS11:AU11"/>
    <mergeCell ref="AV11:AX11"/>
    <mergeCell ref="AY9:BA9"/>
    <mergeCell ref="AV9:AX9"/>
    <mergeCell ref="AY11:BA11"/>
    <mergeCell ref="AC6:AE6"/>
    <mergeCell ref="AF6:AH6"/>
    <mergeCell ref="AY1:BD1"/>
    <mergeCell ref="AY3:AZ3"/>
    <mergeCell ref="BA3:BB3"/>
    <mergeCell ref="BC3:BD3"/>
    <mergeCell ref="AY2:BD2"/>
    <mergeCell ref="AV6:AX6"/>
    <mergeCell ref="AY6:BA6"/>
  </mergeCells>
  <phoneticPr fontId="3"/>
  <dataValidations count="1">
    <dataValidation type="list" allowBlank="1" showInputMessage="1" showErrorMessage="1" sqref="BG9">
      <formula1>$BU$10:$BU$21</formula1>
    </dataValidation>
  </dataValidations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landscape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73"/>
  <sheetViews>
    <sheetView showGridLines="0" zoomScaleNormal="100" zoomScaleSheetLayoutView="100" workbookViewId="0">
      <selection activeCell="BE26" sqref="BE26"/>
    </sheetView>
  </sheetViews>
  <sheetFormatPr defaultColWidth="7.5" defaultRowHeight="13.5" x14ac:dyDescent="0.15"/>
  <cols>
    <col min="1" max="18" width="2.625" style="1" customWidth="1"/>
    <col min="19" max="19" width="0.875" style="2" customWidth="1"/>
    <col min="20" max="37" width="2.625" style="2" customWidth="1"/>
    <col min="38" max="38" width="0.875" style="2" customWidth="1"/>
    <col min="39" max="56" width="2.625" style="2" customWidth="1"/>
    <col min="57" max="57" width="10.625" style="2" customWidth="1"/>
    <col min="58" max="58" width="18" style="1" bestFit="1" customWidth="1"/>
    <col min="59" max="70" width="7.875" style="19" customWidth="1"/>
    <col min="71" max="71" width="9.25" style="19" bestFit="1" customWidth="1"/>
    <col min="72" max="72" width="8.375" style="19" bestFit="1" customWidth="1"/>
    <col min="73" max="16384" width="7.5" style="1"/>
  </cols>
  <sheetData>
    <row r="1" spans="1:95" ht="12.6" customHeight="1" x14ac:dyDescent="0.15">
      <c r="AY1" s="35"/>
      <c r="AZ1" s="36"/>
      <c r="BA1" s="36"/>
      <c r="BB1" s="36"/>
      <c r="BC1" s="36"/>
      <c r="BD1" s="36"/>
    </row>
    <row r="2" spans="1:95" ht="21.75" customHeight="1" x14ac:dyDescent="0.15">
      <c r="A2" s="4" t="s">
        <v>44</v>
      </c>
      <c r="AY2" s="36"/>
      <c r="AZ2" s="36"/>
      <c r="BA2" s="36"/>
      <c r="BB2" s="36"/>
      <c r="BC2" s="36"/>
      <c r="BD2" s="36"/>
    </row>
    <row r="3" spans="1:95" ht="12" customHeight="1" x14ac:dyDescent="0.15">
      <c r="AY3" s="36"/>
      <c r="AZ3" s="36"/>
      <c r="BA3" s="36"/>
      <c r="BB3" s="36"/>
      <c r="BC3" s="36"/>
      <c r="BD3" s="36"/>
    </row>
    <row r="4" spans="1:95" ht="12" customHeight="1" x14ac:dyDescent="0.15">
      <c r="AY4" s="3"/>
      <c r="AZ4" s="3"/>
      <c r="BA4" s="3"/>
      <c r="BB4" s="3"/>
      <c r="BC4" s="3"/>
      <c r="BD4" s="3"/>
    </row>
    <row r="5" spans="1:95" ht="15" customHeight="1" x14ac:dyDescent="0.15"/>
    <row r="6" spans="1:95" ht="12.6" customHeight="1" x14ac:dyDescent="0.15">
      <c r="A6" s="56"/>
      <c r="B6" s="56"/>
      <c r="C6" s="56"/>
      <c r="D6" s="56"/>
      <c r="E6" s="56"/>
      <c r="F6" s="56"/>
      <c r="J6" s="32" t="s">
        <v>11</v>
      </c>
      <c r="K6" s="33"/>
      <c r="L6" s="34"/>
      <c r="M6" s="32" t="s">
        <v>12</v>
      </c>
      <c r="N6" s="33"/>
      <c r="O6" s="34"/>
      <c r="AC6" s="32" t="s">
        <v>11</v>
      </c>
      <c r="AD6" s="33"/>
      <c r="AE6" s="34"/>
      <c r="AF6" s="32" t="s">
        <v>12</v>
      </c>
      <c r="AG6" s="33"/>
      <c r="AH6" s="34"/>
      <c r="AV6" s="32" t="s">
        <v>11</v>
      </c>
      <c r="AW6" s="33"/>
      <c r="AX6" s="34"/>
      <c r="AY6" s="32" t="s">
        <v>12</v>
      </c>
      <c r="AZ6" s="33"/>
      <c r="BA6" s="34"/>
    </row>
    <row r="7" spans="1:95" ht="13.5" customHeight="1" thickBot="1" x14ac:dyDescent="0.2">
      <c r="A7" s="56"/>
      <c r="B7" s="56"/>
      <c r="C7" s="56"/>
      <c r="D7" s="56"/>
      <c r="E7" s="56"/>
      <c r="F7" s="56"/>
      <c r="J7" s="37" t="str">
        <f>IF(J9&lt;=1,"○",IF(AND(J9&gt;1,J9&lt;1.06),"△","×"))</f>
        <v>△</v>
      </c>
      <c r="K7" s="38"/>
      <c r="L7" s="39"/>
      <c r="M7" s="37" t="str">
        <f>IF(M9&lt;=1,"○",IF(AND(M9&gt;1,M9&lt;1.06),"△","×"))</f>
        <v>△</v>
      </c>
      <c r="N7" s="38"/>
      <c r="O7" s="39"/>
      <c r="AC7" s="37" t="str">
        <f>IF(AC9&lt;=1,"○",IF(AND(AC9&gt;1,AC9&lt;1.06),"△","×"))</f>
        <v>△</v>
      </c>
      <c r="AD7" s="38"/>
      <c r="AE7" s="39"/>
      <c r="AF7" s="37" t="str">
        <f>IF(AF9&lt;=1,"○",IF(AND(AF9&gt;1,AF9&lt;1.06),"△","×"))</f>
        <v>○</v>
      </c>
      <c r="AG7" s="38"/>
      <c r="AH7" s="39"/>
      <c r="AV7" s="37" t="str">
        <f>IF(AV9&lt;=1,"○",IF(AND(AV9&gt;1,AV9&lt;1.06),"△","×"))</f>
        <v>△</v>
      </c>
      <c r="AW7" s="38"/>
      <c r="AX7" s="39"/>
      <c r="AY7" s="37" t="str">
        <f>IF(AY9&lt;=1,"○",IF(AND(AY9&gt;1,AY9&lt;1.06),"△","×"))</f>
        <v>△</v>
      </c>
      <c r="AZ7" s="38"/>
      <c r="BA7" s="39"/>
    </row>
    <row r="8" spans="1:95" ht="13.5" customHeight="1" x14ac:dyDescent="0.15">
      <c r="A8" s="50" t="s">
        <v>20</v>
      </c>
      <c r="B8" s="51"/>
      <c r="C8" s="51"/>
      <c r="D8" s="52"/>
      <c r="E8" s="5"/>
      <c r="F8" s="5"/>
      <c r="J8" s="40"/>
      <c r="K8" s="41"/>
      <c r="L8" s="42"/>
      <c r="M8" s="40"/>
      <c r="N8" s="41"/>
      <c r="O8" s="42"/>
      <c r="T8" s="50" t="s">
        <v>21</v>
      </c>
      <c r="U8" s="51"/>
      <c r="V8" s="51"/>
      <c r="W8" s="52"/>
      <c r="AC8" s="40"/>
      <c r="AD8" s="41"/>
      <c r="AE8" s="42"/>
      <c r="AF8" s="40"/>
      <c r="AG8" s="41"/>
      <c r="AH8" s="42"/>
      <c r="AM8" s="50" t="s">
        <v>22</v>
      </c>
      <c r="AN8" s="51"/>
      <c r="AO8" s="51"/>
      <c r="AP8" s="52"/>
      <c r="AV8" s="40"/>
      <c r="AW8" s="41"/>
      <c r="AX8" s="42"/>
      <c r="AY8" s="40"/>
      <c r="AZ8" s="41"/>
      <c r="BA8" s="42"/>
      <c r="BG8" s="20" t="s">
        <v>17</v>
      </c>
    </row>
    <row r="9" spans="1:95" ht="12.6" customHeight="1" thickBot="1" x14ac:dyDescent="0.2">
      <c r="A9" s="53"/>
      <c r="B9" s="54"/>
      <c r="C9" s="54"/>
      <c r="D9" s="55"/>
      <c r="E9" s="6"/>
      <c r="F9" s="6"/>
      <c r="J9" s="43">
        <f>J12/G12</f>
        <v>1.0254957507082152</v>
      </c>
      <c r="K9" s="43"/>
      <c r="L9" s="43"/>
      <c r="M9" s="43">
        <f>J13/G13</f>
        <v>1.0178867174561113</v>
      </c>
      <c r="N9" s="43"/>
      <c r="O9" s="43"/>
      <c r="T9" s="53"/>
      <c r="U9" s="54"/>
      <c r="V9" s="54"/>
      <c r="W9" s="55"/>
      <c r="X9" s="6"/>
      <c r="Y9" s="6"/>
      <c r="Z9" s="1"/>
      <c r="AA9" s="1"/>
      <c r="AB9" s="1"/>
      <c r="AC9" s="43">
        <f>AC12/Z12</f>
        <v>1.0309278350515463</v>
      </c>
      <c r="AD9" s="43"/>
      <c r="AE9" s="43"/>
      <c r="AF9" s="43">
        <f>AC13/Z13</f>
        <v>0.99529082346951758</v>
      </c>
      <c r="AG9" s="43"/>
      <c r="AH9" s="43"/>
      <c r="AI9" s="1"/>
      <c r="AJ9" s="1"/>
      <c r="AK9" s="1"/>
      <c r="AM9" s="53"/>
      <c r="AN9" s="54"/>
      <c r="AO9" s="54"/>
      <c r="AP9" s="55"/>
      <c r="AQ9" s="6"/>
      <c r="AR9" s="6"/>
      <c r="AS9" s="1"/>
      <c r="AT9" s="1"/>
      <c r="AU9" s="1"/>
      <c r="AV9" s="43">
        <f>AV12/AS12</f>
        <v>1.0149750415973378</v>
      </c>
      <c r="AW9" s="43"/>
      <c r="AX9" s="43"/>
      <c r="AY9" s="43">
        <f>AV13/AS13</f>
        <v>1.0162932790224033</v>
      </c>
      <c r="AZ9" s="43"/>
      <c r="BA9" s="43"/>
      <c r="BB9" s="1"/>
      <c r="BC9" s="1"/>
      <c r="BD9" s="1"/>
      <c r="BF9" s="1" t="s">
        <v>20</v>
      </c>
      <c r="BG9" s="21" t="s">
        <v>8</v>
      </c>
    </row>
    <row r="10" spans="1:95" x14ac:dyDescent="0.15">
      <c r="A10" s="7"/>
      <c r="B10" s="2"/>
      <c r="C10" s="2"/>
      <c r="D10" s="2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9"/>
      <c r="T10" s="10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9"/>
      <c r="AM10" s="10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9"/>
      <c r="BE10" s="11"/>
      <c r="BF10" s="12"/>
      <c r="BG10" s="22" t="s">
        <v>13</v>
      </c>
      <c r="BH10" s="22" t="s">
        <v>0</v>
      </c>
      <c r="BI10" s="22" t="s">
        <v>1</v>
      </c>
      <c r="BJ10" s="22" t="s">
        <v>2</v>
      </c>
      <c r="BK10" s="22" t="s">
        <v>3</v>
      </c>
      <c r="BL10" s="22" t="s">
        <v>4</v>
      </c>
      <c r="BM10" s="22" t="s">
        <v>5</v>
      </c>
      <c r="BN10" s="22" t="s">
        <v>6</v>
      </c>
      <c r="BO10" s="22" t="s">
        <v>7</v>
      </c>
      <c r="BP10" s="22" t="s">
        <v>8</v>
      </c>
      <c r="BQ10" s="22" t="s">
        <v>9</v>
      </c>
      <c r="BR10" s="22" t="s">
        <v>10</v>
      </c>
      <c r="BS10" s="29" t="s">
        <v>34</v>
      </c>
      <c r="BT10" s="31"/>
      <c r="BU10" s="18" t="s">
        <v>13</v>
      </c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</row>
    <row r="11" spans="1:95" x14ac:dyDescent="0.15">
      <c r="A11" s="7"/>
      <c r="B11" s="2"/>
      <c r="C11" s="11"/>
      <c r="D11" s="57"/>
      <c r="E11" s="58"/>
      <c r="F11" s="59"/>
      <c r="G11" s="32" t="s">
        <v>14</v>
      </c>
      <c r="H11" s="33"/>
      <c r="I11" s="34"/>
      <c r="J11" s="32" t="s">
        <v>15</v>
      </c>
      <c r="K11" s="33"/>
      <c r="L11" s="34"/>
      <c r="M11" s="32" t="s">
        <v>16</v>
      </c>
      <c r="N11" s="33"/>
      <c r="O11" s="34"/>
      <c r="P11" s="13"/>
      <c r="Q11" s="3"/>
      <c r="R11" s="11"/>
      <c r="T11" s="7"/>
      <c r="V11" s="11"/>
      <c r="W11" s="57"/>
      <c r="X11" s="58"/>
      <c r="Y11" s="59"/>
      <c r="Z11" s="32" t="s">
        <v>14</v>
      </c>
      <c r="AA11" s="33"/>
      <c r="AB11" s="34"/>
      <c r="AC11" s="32" t="s">
        <v>15</v>
      </c>
      <c r="AD11" s="33"/>
      <c r="AE11" s="34"/>
      <c r="AF11" s="32" t="s">
        <v>16</v>
      </c>
      <c r="AG11" s="33"/>
      <c r="AH11" s="34"/>
      <c r="AI11" s="13"/>
      <c r="AJ11" s="3"/>
      <c r="AK11" s="11"/>
      <c r="AM11" s="7"/>
      <c r="AO11" s="11"/>
      <c r="AP11" s="57"/>
      <c r="AQ11" s="58"/>
      <c r="AR11" s="59"/>
      <c r="AS11" s="32" t="s">
        <v>14</v>
      </c>
      <c r="AT11" s="33"/>
      <c r="AU11" s="34"/>
      <c r="AV11" s="32" t="s">
        <v>15</v>
      </c>
      <c r="AW11" s="33"/>
      <c r="AX11" s="34"/>
      <c r="AY11" s="32" t="s">
        <v>16</v>
      </c>
      <c r="AZ11" s="33"/>
      <c r="BA11" s="34"/>
      <c r="BB11" s="13"/>
      <c r="BC11" s="3"/>
      <c r="BD11" s="11"/>
      <c r="BE11" s="11"/>
      <c r="BF11" s="12" t="s">
        <v>30</v>
      </c>
      <c r="BG11" s="23">
        <f t="shared" ref="BG11:BR11" si="0">SUM(BG20,BG29,BG38,BG47,BG56)</f>
        <v>1300</v>
      </c>
      <c r="BH11" s="23">
        <f t="shared" si="0"/>
        <v>850</v>
      </c>
      <c r="BI11" s="23">
        <f t="shared" si="0"/>
        <v>1150</v>
      </c>
      <c r="BJ11" s="23">
        <f t="shared" si="0"/>
        <v>1800</v>
      </c>
      <c r="BK11" s="23">
        <f t="shared" si="0"/>
        <v>1800</v>
      </c>
      <c r="BL11" s="23">
        <f t="shared" si="0"/>
        <v>1550</v>
      </c>
      <c r="BM11" s="23">
        <f t="shared" si="0"/>
        <v>1100</v>
      </c>
      <c r="BN11" s="23">
        <f t="shared" si="0"/>
        <v>1100</v>
      </c>
      <c r="BO11" s="23">
        <f t="shared" si="0"/>
        <v>1350</v>
      </c>
      <c r="BP11" s="23">
        <f t="shared" si="0"/>
        <v>1550</v>
      </c>
      <c r="BQ11" s="23">
        <f t="shared" si="0"/>
        <v>1550</v>
      </c>
      <c r="BR11" s="23">
        <f t="shared" si="0"/>
        <v>1300</v>
      </c>
      <c r="BS11" s="19">
        <f>SUM(BG11:BR11)</f>
        <v>16400</v>
      </c>
      <c r="BT11" s="31"/>
      <c r="BU11" s="18" t="s">
        <v>36</v>
      </c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</row>
    <row r="12" spans="1:95" x14ac:dyDescent="0.15">
      <c r="A12" s="7"/>
      <c r="B12" s="2"/>
      <c r="C12" s="11"/>
      <c r="D12" s="32" t="s">
        <v>11</v>
      </c>
      <c r="E12" s="33"/>
      <c r="F12" s="34"/>
      <c r="G12" s="44">
        <f>HLOOKUP(BG9,BF10:BR16,3,0)</f>
        <v>1765</v>
      </c>
      <c r="H12" s="45"/>
      <c r="I12" s="46"/>
      <c r="J12" s="44">
        <f>HLOOKUP(BG9,BF10:BR16,4,0)</f>
        <v>1810</v>
      </c>
      <c r="K12" s="45"/>
      <c r="L12" s="46"/>
      <c r="M12" s="47">
        <f>G12-J12</f>
        <v>-45</v>
      </c>
      <c r="N12" s="48"/>
      <c r="O12" s="49"/>
      <c r="P12" s="13"/>
      <c r="Q12" s="3"/>
      <c r="R12" s="11"/>
      <c r="T12" s="7"/>
      <c r="V12" s="11"/>
      <c r="W12" s="32" t="s">
        <v>11</v>
      </c>
      <c r="X12" s="33"/>
      <c r="Y12" s="34"/>
      <c r="Z12" s="60">
        <f>HLOOKUP(BG9,BF19:BR25,3,0)</f>
        <v>436.5</v>
      </c>
      <c r="AA12" s="61"/>
      <c r="AB12" s="62"/>
      <c r="AC12" s="63">
        <f>HLOOKUP(BG9,BF19:BR25,4,0)</f>
        <v>450</v>
      </c>
      <c r="AD12" s="64"/>
      <c r="AE12" s="65"/>
      <c r="AF12" s="47">
        <f>Z12-AC12</f>
        <v>-13.5</v>
      </c>
      <c r="AG12" s="48"/>
      <c r="AH12" s="49"/>
      <c r="AI12" s="13"/>
      <c r="AJ12" s="3"/>
      <c r="AK12" s="11"/>
      <c r="AM12" s="7"/>
      <c r="AO12" s="11"/>
      <c r="AP12" s="32" t="s">
        <v>11</v>
      </c>
      <c r="AQ12" s="33"/>
      <c r="AR12" s="34"/>
      <c r="AS12" s="44">
        <f>HLOOKUP(BG9,BF28:BR34,3,0)</f>
        <v>601</v>
      </c>
      <c r="AT12" s="45"/>
      <c r="AU12" s="46"/>
      <c r="AV12" s="44">
        <f>HLOOKUP(BG9,BF28:BR34,4,0)</f>
        <v>610</v>
      </c>
      <c r="AW12" s="45"/>
      <c r="AX12" s="46"/>
      <c r="AY12" s="47">
        <f>AS12-AV12</f>
        <v>-9</v>
      </c>
      <c r="AZ12" s="48"/>
      <c r="BA12" s="49"/>
      <c r="BB12" s="13"/>
      <c r="BC12" s="3"/>
      <c r="BD12" s="11"/>
      <c r="BE12" s="11"/>
      <c r="BF12" s="17" t="s">
        <v>31</v>
      </c>
      <c r="BG12" s="24">
        <f t="shared" ref="BG12:BR12" si="1">SUM(BG21,BG30,BG39,BG48,BG57)</f>
        <v>1261</v>
      </c>
      <c r="BH12" s="24">
        <f t="shared" si="1"/>
        <v>1044.5</v>
      </c>
      <c r="BI12" s="24">
        <f t="shared" si="1"/>
        <v>1448</v>
      </c>
      <c r="BJ12" s="24">
        <f t="shared" si="1"/>
        <v>1915</v>
      </c>
      <c r="BK12" s="24">
        <f t="shared" si="1"/>
        <v>1795</v>
      </c>
      <c r="BL12" s="24">
        <f t="shared" si="1"/>
        <v>1668</v>
      </c>
      <c r="BM12" s="24">
        <f t="shared" si="1"/>
        <v>1278.5</v>
      </c>
      <c r="BN12" s="24">
        <f t="shared" si="1"/>
        <v>1313.5</v>
      </c>
      <c r="BO12" s="24">
        <f t="shared" si="1"/>
        <v>1606.5</v>
      </c>
      <c r="BP12" s="24">
        <f t="shared" si="1"/>
        <v>1765</v>
      </c>
      <c r="BQ12" s="24">
        <f t="shared" si="1"/>
        <v>1808</v>
      </c>
      <c r="BR12" s="24">
        <f t="shared" si="1"/>
        <v>1660</v>
      </c>
      <c r="BS12" s="19">
        <f>SUM(BG12:BR12)</f>
        <v>18563</v>
      </c>
      <c r="BT12" s="31"/>
      <c r="BU12" s="18" t="s">
        <v>1</v>
      </c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</row>
    <row r="13" spans="1:95" x14ac:dyDescent="0.15">
      <c r="A13" s="7"/>
      <c r="B13" s="2"/>
      <c r="C13" s="11"/>
      <c r="D13" s="32" t="s">
        <v>12</v>
      </c>
      <c r="E13" s="33"/>
      <c r="F13" s="34"/>
      <c r="G13" s="44">
        <f>HLOOKUP(BG9,BF10:BR16,6,0)</f>
        <v>15095</v>
      </c>
      <c r="H13" s="45"/>
      <c r="I13" s="46"/>
      <c r="J13" s="44">
        <f>HLOOKUP(BG9,BF10:BR16,7,0)</f>
        <v>15365</v>
      </c>
      <c r="K13" s="45"/>
      <c r="L13" s="46"/>
      <c r="M13" s="47">
        <f>G13-J13</f>
        <v>-270</v>
      </c>
      <c r="N13" s="48"/>
      <c r="O13" s="49"/>
      <c r="P13" s="13"/>
      <c r="Q13" s="3"/>
      <c r="R13" s="11"/>
      <c r="T13" s="7"/>
      <c r="V13" s="11"/>
      <c r="W13" s="32" t="s">
        <v>12</v>
      </c>
      <c r="X13" s="33"/>
      <c r="Y13" s="34"/>
      <c r="Z13" s="60">
        <f>HLOOKUP(BG9,BF19:BR25,6,0)</f>
        <v>3928.5</v>
      </c>
      <c r="AA13" s="61"/>
      <c r="AB13" s="62"/>
      <c r="AC13" s="63">
        <f>HLOOKUP(BG9,BF19:BR25,7,0)</f>
        <v>3910</v>
      </c>
      <c r="AD13" s="64"/>
      <c r="AE13" s="65"/>
      <c r="AF13" s="47">
        <f>Z13-AC13</f>
        <v>18.5</v>
      </c>
      <c r="AG13" s="48"/>
      <c r="AH13" s="49"/>
      <c r="AI13" s="13"/>
      <c r="AJ13" s="3"/>
      <c r="AK13" s="11"/>
      <c r="AM13" s="7"/>
      <c r="AO13" s="11"/>
      <c r="AP13" s="32" t="s">
        <v>12</v>
      </c>
      <c r="AQ13" s="33"/>
      <c r="AR13" s="34"/>
      <c r="AS13" s="44">
        <f>HLOOKUP(BG9,BF28:BR34,6,0)</f>
        <v>4910</v>
      </c>
      <c r="AT13" s="45"/>
      <c r="AU13" s="46"/>
      <c r="AV13" s="44">
        <f>HLOOKUP(BG9,BF28:BR34,7,0)</f>
        <v>4990</v>
      </c>
      <c r="AW13" s="45"/>
      <c r="AX13" s="46"/>
      <c r="AY13" s="47">
        <f>AS13-AV13</f>
        <v>-80</v>
      </c>
      <c r="AZ13" s="48"/>
      <c r="BA13" s="49"/>
      <c r="BB13" s="13"/>
      <c r="BC13" s="3"/>
      <c r="BD13" s="11"/>
      <c r="BE13" s="11"/>
      <c r="BF13" s="17" t="s">
        <v>28</v>
      </c>
      <c r="BG13" s="25">
        <f t="shared" ref="BG13:BP13" si="2">SUM(BG22,BG31,BG40,BG49,BG58)</f>
        <v>1290</v>
      </c>
      <c r="BH13" s="25">
        <f t="shared" si="2"/>
        <v>1060</v>
      </c>
      <c r="BI13" s="25">
        <f t="shared" si="2"/>
        <v>1430</v>
      </c>
      <c r="BJ13" s="25">
        <f t="shared" si="2"/>
        <v>1970</v>
      </c>
      <c r="BK13" s="25">
        <f t="shared" si="2"/>
        <v>1890</v>
      </c>
      <c r="BL13" s="25">
        <f t="shared" si="2"/>
        <v>1770</v>
      </c>
      <c r="BM13" s="25">
        <f t="shared" si="2"/>
        <v>1260</v>
      </c>
      <c r="BN13" s="25">
        <f t="shared" si="2"/>
        <v>1245</v>
      </c>
      <c r="BO13" s="25">
        <f t="shared" si="2"/>
        <v>1640</v>
      </c>
      <c r="BP13" s="25">
        <f t="shared" si="2"/>
        <v>1810</v>
      </c>
      <c r="BQ13" s="25"/>
      <c r="BR13" s="25"/>
      <c r="BS13" s="19">
        <f>SUM(BG13:BR13)</f>
        <v>15365</v>
      </c>
      <c r="BT13" s="31"/>
      <c r="BU13" s="18" t="s">
        <v>2</v>
      </c>
    </row>
    <row r="14" spans="1:95" x14ac:dyDescent="0.15">
      <c r="A14" s="7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11"/>
      <c r="T14" s="7"/>
      <c r="AK14" s="11"/>
      <c r="AM14" s="7"/>
      <c r="BD14" s="11"/>
      <c r="BE14" s="11"/>
      <c r="BF14" s="12" t="s">
        <v>32</v>
      </c>
      <c r="BG14" s="22">
        <f>BG11</f>
        <v>1300</v>
      </c>
      <c r="BH14" s="22">
        <f t="shared" ref="BH14:BR14" si="3">BG14+BH11</f>
        <v>2150</v>
      </c>
      <c r="BI14" s="22">
        <f t="shared" si="3"/>
        <v>3300</v>
      </c>
      <c r="BJ14" s="22">
        <f t="shared" si="3"/>
        <v>5100</v>
      </c>
      <c r="BK14" s="22">
        <f t="shared" si="3"/>
        <v>6900</v>
      </c>
      <c r="BL14" s="22">
        <f t="shared" si="3"/>
        <v>8450</v>
      </c>
      <c r="BM14" s="22">
        <f t="shared" si="3"/>
        <v>9550</v>
      </c>
      <c r="BN14" s="22">
        <f t="shared" si="3"/>
        <v>10650</v>
      </c>
      <c r="BO14" s="22">
        <f t="shared" si="3"/>
        <v>12000</v>
      </c>
      <c r="BP14" s="22">
        <f t="shared" si="3"/>
        <v>13550</v>
      </c>
      <c r="BQ14" s="22">
        <f t="shared" si="3"/>
        <v>15100</v>
      </c>
      <c r="BR14" s="22">
        <f t="shared" si="3"/>
        <v>16400</v>
      </c>
      <c r="BT14" s="31"/>
      <c r="BU14" s="18" t="s">
        <v>3</v>
      </c>
    </row>
    <row r="15" spans="1:95" x14ac:dyDescent="0.15">
      <c r="A15" s="7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11"/>
      <c r="T15" s="7"/>
      <c r="AK15" s="11"/>
      <c r="AM15" s="7"/>
      <c r="BD15" s="11"/>
      <c r="BE15" s="11"/>
      <c r="BF15" s="17" t="s">
        <v>33</v>
      </c>
      <c r="BG15" s="21">
        <f>BG12</f>
        <v>1261</v>
      </c>
      <c r="BH15" s="21">
        <f t="shared" ref="BH15:BR15" si="4">BG15+BH12</f>
        <v>2305.5</v>
      </c>
      <c r="BI15" s="21">
        <f t="shared" si="4"/>
        <v>3753.5</v>
      </c>
      <c r="BJ15" s="21">
        <f t="shared" si="4"/>
        <v>5668.5</v>
      </c>
      <c r="BK15" s="21">
        <f t="shared" si="4"/>
        <v>7463.5</v>
      </c>
      <c r="BL15" s="21">
        <f t="shared" si="4"/>
        <v>9131.5</v>
      </c>
      <c r="BM15" s="21">
        <f t="shared" si="4"/>
        <v>10410</v>
      </c>
      <c r="BN15" s="21">
        <f t="shared" si="4"/>
        <v>11723.5</v>
      </c>
      <c r="BO15" s="21">
        <f t="shared" si="4"/>
        <v>13330</v>
      </c>
      <c r="BP15" s="21">
        <f t="shared" si="4"/>
        <v>15095</v>
      </c>
      <c r="BQ15" s="21">
        <f t="shared" si="4"/>
        <v>16903</v>
      </c>
      <c r="BR15" s="21">
        <f t="shared" si="4"/>
        <v>18563</v>
      </c>
      <c r="BU15" s="18" t="s">
        <v>4</v>
      </c>
    </row>
    <row r="16" spans="1:95" x14ac:dyDescent="0.15">
      <c r="A16" s="7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11"/>
      <c r="T16" s="7"/>
      <c r="AK16" s="11"/>
      <c r="AM16" s="7"/>
      <c r="BD16" s="11"/>
      <c r="BE16" s="11"/>
      <c r="BF16" s="17" t="s">
        <v>29</v>
      </c>
      <c r="BG16" s="21">
        <f>BG13</f>
        <v>1290</v>
      </c>
      <c r="BH16" s="21">
        <f t="shared" ref="BH16:BP16" si="5">BG16+BH13</f>
        <v>2350</v>
      </c>
      <c r="BI16" s="21">
        <f t="shared" si="5"/>
        <v>3780</v>
      </c>
      <c r="BJ16" s="21">
        <f t="shared" si="5"/>
        <v>5750</v>
      </c>
      <c r="BK16" s="21">
        <f t="shared" si="5"/>
        <v>7640</v>
      </c>
      <c r="BL16" s="21">
        <f t="shared" si="5"/>
        <v>9410</v>
      </c>
      <c r="BM16" s="21">
        <f t="shared" si="5"/>
        <v>10670</v>
      </c>
      <c r="BN16" s="21">
        <f t="shared" si="5"/>
        <v>11915</v>
      </c>
      <c r="BO16" s="21">
        <f t="shared" si="5"/>
        <v>13555</v>
      </c>
      <c r="BP16" s="21">
        <f t="shared" si="5"/>
        <v>15365</v>
      </c>
      <c r="BQ16" s="21"/>
      <c r="BR16" s="21"/>
      <c r="BU16" s="18" t="s">
        <v>5</v>
      </c>
    </row>
    <row r="17" spans="1:85" x14ac:dyDescent="0.15">
      <c r="A17" s="7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11"/>
      <c r="T17" s="7"/>
      <c r="AK17" s="11"/>
      <c r="AM17" s="7"/>
      <c r="BD17" s="11"/>
      <c r="BU17" s="18" t="s">
        <v>6</v>
      </c>
    </row>
    <row r="18" spans="1:85" x14ac:dyDescent="0.15">
      <c r="A18" s="7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11"/>
      <c r="T18" s="7"/>
      <c r="AK18" s="11"/>
      <c r="AM18" s="7"/>
      <c r="BD18" s="11"/>
      <c r="BF18" s="1" t="s">
        <v>21</v>
      </c>
      <c r="BU18" s="18" t="s">
        <v>7</v>
      </c>
    </row>
    <row r="19" spans="1:85" x14ac:dyDescent="0.15">
      <c r="A19" s="7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11"/>
      <c r="T19" s="7"/>
      <c r="AK19" s="11"/>
      <c r="AM19" s="7"/>
      <c r="BD19" s="11"/>
      <c r="BF19" s="12"/>
      <c r="BG19" s="22" t="s">
        <v>13</v>
      </c>
      <c r="BH19" s="22" t="s">
        <v>0</v>
      </c>
      <c r="BI19" s="22" t="s">
        <v>1</v>
      </c>
      <c r="BJ19" s="22" t="s">
        <v>2</v>
      </c>
      <c r="BK19" s="22" t="s">
        <v>3</v>
      </c>
      <c r="BL19" s="22" t="s">
        <v>4</v>
      </c>
      <c r="BM19" s="22" t="s">
        <v>5</v>
      </c>
      <c r="BN19" s="22" t="s">
        <v>6</v>
      </c>
      <c r="BO19" s="22" t="s">
        <v>7</v>
      </c>
      <c r="BP19" s="22" t="s">
        <v>8</v>
      </c>
      <c r="BQ19" s="22" t="s">
        <v>9</v>
      </c>
      <c r="BR19" s="22" t="s">
        <v>10</v>
      </c>
      <c r="BS19" s="29" t="s">
        <v>34</v>
      </c>
      <c r="BU19" s="18" t="s">
        <v>8</v>
      </c>
    </row>
    <row r="20" spans="1:85" x14ac:dyDescent="0.15">
      <c r="A20" s="7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11"/>
      <c r="T20" s="7"/>
      <c r="AK20" s="11"/>
      <c r="AM20" s="7"/>
      <c r="BD20" s="11"/>
      <c r="BF20" s="12" t="s">
        <v>30</v>
      </c>
      <c r="BG20" s="23">
        <v>400</v>
      </c>
      <c r="BH20" s="23">
        <v>300</v>
      </c>
      <c r="BI20" s="23">
        <v>350</v>
      </c>
      <c r="BJ20" s="23">
        <v>500</v>
      </c>
      <c r="BK20" s="23">
        <v>500</v>
      </c>
      <c r="BL20" s="23">
        <v>450</v>
      </c>
      <c r="BM20" s="23">
        <v>350</v>
      </c>
      <c r="BN20" s="23">
        <v>350</v>
      </c>
      <c r="BO20" s="23">
        <v>400</v>
      </c>
      <c r="BP20" s="23">
        <v>450</v>
      </c>
      <c r="BQ20" s="23">
        <v>450</v>
      </c>
      <c r="BR20" s="23">
        <v>400</v>
      </c>
      <c r="BS20" s="19">
        <f>SUM(BG20:BR20)</f>
        <v>4900</v>
      </c>
      <c r="BU20" s="18" t="s">
        <v>9</v>
      </c>
    </row>
    <row r="21" spans="1:85" x14ac:dyDescent="0.15">
      <c r="A21" s="7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11"/>
      <c r="T21" s="7"/>
      <c r="AK21" s="11"/>
      <c r="AM21" s="7"/>
      <c r="BD21" s="11"/>
      <c r="BF21" s="17" t="s">
        <v>31</v>
      </c>
      <c r="BG21" s="24">
        <f t="shared" ref="BG21:BR21" si="6">BG20*0.97</f>
        <v>388</v>
      </c>
      <c r="BH21" s="24">
        <f t="shared" si="6"/>
        <v>291</v>
      </c>
      <c r="BI21" s="24">
        <f t="shared" si="6"/>
        <v>339.5</v>
      </c>
      <c r="BJ21" s="24">
        <f t="shared" si="6"/>
        <v>485</v>
      </c>
      <c r="BK21" s="24">
        <f t="shared" si="6"/>
        <v>485</v>
      </c>
      <c r="BL21" s="24">
        <f t="shared" si="6"/>
        <v>436.5</v>
      </c>
      <c r="BM21" s="24">
        <f t="shared" si="6"/>
        <v>339.5</v>
      </c>
      <c r="BN21" s="24">
        <f t="shared" si="6"/>
        <v>339.5</v>
      </c>
      <c r="BO21" s="24">
        <f t="shared" si="6"/>
        <v>388</v>
      </c>
      <c r="BP21" s="24">
        <f t="shared" si="6"/>
        <v>436.5</v>
      </c>
      <c r="BQ21" s="24">
        <f t="shared" si="6"/>
        <v>436.5</v>
      </c>
      <c r="BR21" s="24">
        <f t="shared" si="6"/>
        <v>388</v>
      </c>
      <c r="BS21" s="30">
        <f>SUM(BG21:BR21)</f>
        <v>4753</v>
      </c>
      <c r="BT21" s="30"/>
      <c r="BU21" s="18" t="s">
        <v>10</v>
      </c>
      <c r="BV21"/>
      <c r="BW21"/>
      <c r="BX21"/>
      <c r="BY21"/>
      <c r="BZ21"/>
      <c r="CA21"/>
      <c r="CB21"/>
      <c r="CC21"/>
      <c r="CD21"/>
      <c r="CE21"/>
      <c r="CF21"/>
      <c r="CG21"/>
    </row>
    <row r="22" spans="1:85" x14ac:dyDescent="0.15">
      <c r="A22" s="7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11"/>
      <c r="T22" s="7"/>
      <c r="AK22" s="11"/>
      <c r="AM22" s="7"/>
      <c r="BD22" s="11"/>
      <c r="BF22" s="17" t="s">
        <v>28</v>
      </c>
      <c r="BG22" s="24">
        <v>350</v>
      </c>
      <c r="BH22" s="26">
        <v>290</v>
      </c>
      <c r="BI22" s="26">
        <v>340</v>
      </c>
      <c r="BJ22" s="26">
        <v>500</v>
      </c>
      <c r="BK22" s="26">
        <v>500</v>
      </c>
      <c r="BL22" s="26">
        <v>450</v>
      </c>
      <c r="BM22" s="27">
        <v>320</v>
      </c>
      <c r="BN22" s="27">
        <v>320</v>
      </c>
      <c r="BO22" s="27">
        <v>390</v>
      </c>
      <c r="BP22" s="28">
        <v>450</v>
      </c>
      <c r="BQ22" s="27"/>
      <c r="BR22" s="27"/>
      <c r="BS22" s="30">
        <f>SUM(BG22:BR22)</f>
        <v>3910</v>
      </c>
      <c r="BT22" s="30"/>
      <c r="BU22"/>
      <c r="BV22"/>
      <c r="BW22"/>
      <c r="BX22"/>
      <c r="BY22"/>
      <c r="BZ22"/>
      <c r="CA22"/>
      <c r="CB22"/>
      <c r="CC22"/>
      <c r="CD22"/>
      <c r="CE22"/>
      <c r="CF22"/>
      <c r="CG22"/>
    </row>
    <row r="23" spans="1:85" x14ac:dyDescent="0.15">
      <c r="A23" s="7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11"/>
      <c r="T23" s="7"/>
      <c r="AK23" s="11"/>
      <c r="AM23" s="7"/>
      <c r="BD23" s="11"/>
      <c r="BF23" s="12" t="s">
        <v>32</v>
      </c>
      <c r="BG23" s="22">
        <f>BG20</f>
        <v>400</v>
      </c>
      <c r="BH23" s="22">
        <f t="shared" ref="BH23:BR23" si="7">BG23+BH20</f>
        <v>700</v>
      </c>
      <c r="BI23" s="22">
        <f t="shared" si="7"/>
        <v>1050</v>
      </c>
      <c r="BJ23" s="22">
        <f t="shared" si="7"/>
        <v>1550</v>
      </c>
      <c r="BK23" s="22">
        <f t="shared" si="7"/>
        <v>2050</v>
      </c>
      <c r="BL23" s="22">
        <f t="shared" si="7"/>
        <v>2500</v>
      </c>
      <c r="BM23" s="22">
        <f t="shared" si="7"/>
        <v>2850</v>
      </c>
      <c r="BN23" s="22">
        <f t="shared" si="7"/>
        <v>3200</v>
      </c>
      <c r="BO23" s="22">
        <f t="shared" si="7"/>
        <v>3600</v>
      </c>
      <c r="BP23" s="22">
        <f t="shared" si="7"/>
        <v>4050</v>
      </c>
      <c r="BQ23" s="22">
        <f t="shared" si="7"/>
        <v>4500</v>
      </c>
      <c r="BR23" s="22">
        <f t="shared" si="7"/>
        <v>4900</v>
      </c>
      <c r="BS23" s="30"/>
      <c r="BT23" s="30"/>
      <c r="BU23"/>
      <c r="BV23"/>
      <c r="BW23"/>
      <c r="BX23"/>
      <c r="BY23"/>
      <c r="BZ23"/>
      <c r="CA23"/>
      <c r="CB23"/>
      <c r="CC23"/>
      <c r="CD23"/>
      <c r="CE23"/>
      <c r="CF23"/>
      <c r="CG23"/>
    </row>
    <row r="24" spans="1:85" x14ac:dyDescent="0.15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6"/>
      <c r="T24" s="14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6"/>
      <c r="AM24" s="14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6"/>
      <c r="BF24" s="17" t="s">
        <v>33</v>
      </c>
      <c r="BG24" s="21">
        <f>BG21</f>
        <v>388</v>
      </c>
      <c r="BH24" s="21">
        <f t="shared" ref="BH24:BR24" si="8">BG24+BH21</f>
        <v>679</v>
      </c>
      <c r="BI24" s="21">
        <f t="shared" si="8"/>
        <v>1018.5</v>
      </c>
      <c r="BJ24" s="21">
        <f t="shared" si="8"/>
        <v>1503.5</v>
      </c>
      <c r="BK24" s="21">
        <f t="shared" si="8"/>
        <v>1988.5</v>
      </c>
      <c r="BL24" s="21">
        <f t="shared" si="8"/>
        <v>2425</v>
      </c>
      <c r="BM24" s="21">
        <f t="shared" si="8"/>
        <v>2764.5</v>
      </c>
      <c r="BN24" s="21">
        <f t="shared" si="8"/>
        <v>3104</v>
      </c>
      <c r="BO24" s="21">
        <f t="shared" si="8"/>
        <v>3492</v>
      </c>
      <c r="BP24" s="21">
        <f t="shared" si="8"/>
        <v>3928.5</v>
      </c>
      <c r="BQ24" s="21">
        <f t="shared" si="8"/>
        <v>4365</v>
      </c>
      <c r="BR24" s="21">
        <f t="shared" si="8"/>
        <v>4753</v>
      </c>
      <c r="BS24" s="30"/>
      <c r="BT24" s="30"/>
      <c r="BU24"/>
      <c r="BV24"/>
      <c r="BW24"/>
      <c r="BX24"/>
      <c r="BY24"/>
      <c r="BZ24"/>
      <c r="CA24"/>
      <c r="CB24"/>
      <c r="CC24"/>
      <c r="CD24"/>
      <c r="CE24"/>
      <c r="CF24"/>
      <c r="CG24"/>
    </row>
    <row r="25" spans="1:85" ht="12.6" customHeight="1" x14ac:dyDescent="0.15"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F25" s="17" t="s">
        <v>29</v>
      </c>
      <c r="BG25" s="21">
        <f>BG22</f>
        <v>350</v>
      </c>
      <c r="BH25" s="21">
        <f t="shared" ref="BH25:BP25" si="9">BG25+BH22</f>
        <v>640</v>
      </c>
      <c r="BI25" s="21">
        <f t="shared" si="9"/>
        <v>980</v>
      </c>
      <c r="BJ25" s="21">
        <f t="shared" si="9"/>
        <v>1480</v>
      </c>
      <c r="BK25" s="21">
        <f t="shared" si="9"/>
        <v>1980</v>
      </c>
      <c r="BL25" s="21">
        <f t="shared" si="9"/>
        <v>2430</v>
      </c>
      <c r="BM25" s="21">
        <f t="shared" si="9"/>
        <v>2750</v>
      </c>
      <c r="BN25" s="21">
        <f t="shared" si="9"/>
        <v>3070</v>
      </c>
      <c r="BO25" s="21">
        <f t="shared" si="9"/>
        <v>3460</v>
      </c>
      <c r="BP25" s="21">
        <f t="shared" si="9"/>
        <v>3910</v>
      </c>
      <c r="BQ25" s="21"/>
      <c r="BR25" s="21"/>
      <c r="BS25" s="30"/>
      <c r="BT25" s="30"/>
      <c r="BU25"/>
      <c r="BV25"/>
      <c r="BW25"/>
      <c r="BX25"/>
      <c r="BY25"/>
      <c r="BZ25"/>
      <c r="CA25"/>
      <c r="CB25"/>
      <c r="CC25"/>
      <c r="CD25"/>
      <c r="CE25"/>
      <c r="CF25"/>
      <c r="CG25"/>
    </row>
    <row r="26" spans="1:85" ht="12.6" customHeight="1" x14ac:dyDescent="0.15">
      <c r="A26" s="56"/>
      <c r="B26" s="56"/>
      <c r="C26" s="56"/>
      <c r="D26" s="56"/>
      <c r="E26" s="56"/>
      <c r="F26" s="56"/>
      <c r="J26" s="32" t="s">
        <v>11</v>
      </c>
      <c r="K26" s="33"/>
      <c r="L26" s="34"/>
      <c r="M26" s="32" t="s">
        <v>12</v>
      </c>
      <c r="N26" s="33"/>
      <c r="O26" s="34"/>
      <c r="AC26" s="32" t="s">
        <v>11</v>
      </c>
      <c r="AD26" s="33"/>
      <c r="AE26" s="34"/>
      <c r="AF26" s="32" t="s">
        <v>12</v>
      </c>
      <c r="AG26" s="33"/>
      <c r="AH26" s="34"/>
      <c r="AV26" s="32" t="s">
        <v>11</v>
      </c>
      <c r="AW26" s="33"/>
      <c r="AX26" s="34"/>
      <c r="AY26" s="32" t="s">
        <v>12</v>
      </c>
      <c r="AZ26" s="33"/>
      <c r="BA26" s="34"/>
      <c r="BS26" s="30"/>
      <c r="BT26" s="30"/>
      <c r="BU26"/>
      <c r="BV26"/>
      <c r="BW26"/>
      <c r="BX26"/>
      <c r="BY26"/>
      <c r="BZ26"/>
      <c r="CA26"/>
      <c r="CB26"/>
      <c r="CC26"/>
      <c r="CD26"/>
      <c r="CE26"/>
      <c r="CF26"/>
      <c r="CG26"/>
    </row>
    <row r="27" spans="1:85" ht="13.5" customHeight="1" thickBot="1" x14ac:dyDescent="0.2">
      <c r="A27" s="56"/>
      <c r="B27" s="56"/>
      <c r="C27" s="56"/>
      <c r="D27" s="56"/>
      <c r="E27" s="56"/>
      <c r="F27" s="56"/>
      <c r="J27" s="37" t="str">
        <f>IF(J29&lt;=1,"○",IF(AND(J29&gt;1,J29&lt;1.06),"△","×"))</f>
        <v>△</v>
      </c>
      <c r="K27" s="38"/>
      <c r="L27" s="39"/>
      <c r="M27" s="37" t="str">
        <f>IF(M29&lt;=1,"○",IF(AND(M29&gt;1,M29&lt;1.06),"△","×"))</f>
        <v>△</v>
      </c>
      <c r="N27" s="38"/>
      <c r="O27" s="39"/>
      <c r="AC27" s="37" t="str">
        <f>IF(AC29&lt;=1,"○",IF(AND(AC29&gt;1,AC29&lt;1.06),"△","×"))</f>
        <v>△</v>
      </c>
      <c r="AD27" s="38"/>
      <c r="AE27" s="39"/>
      <c r="AF27" s="37" t="str">
        <f>IF(AF29&lt;=1,"○",IF(AND(AF29&gt;1,AF29&lt;1.06),"△","×"))</f>
        <v>△</v>
      </c>
      <c r="AG27" s="38"/>
      <c r="AH27" s="39"/>
      <c r="AV27" s="37" t="str">
        <f>IF(AV29&lt;=1,"○",IF(AND(AV29&gt;1,AV29&lt;1.06),"△","×"))</f>
        <v>△</v>
      </c>
      <c r="AW27" s="38"/>
      <c r="AX27" s="39"/>
      <c r="AY27" s="37" t="str">
        <f>IF(AY29&lt;=1,"○",IF(AND(AY29&gt;1,AY29&lt;1.06),"△","×"))</f>
        <v>△</v>
      </c>
      <c r="AZ27" s="38"/>
      <c r="BA27" s="39"/>
      <c r="BF27" s="1" t="s">
        <v>22</v>
      </c>
    </row>
    <row r="28" spans="1:85" ht="13.5" customHeight="1" x14ac:dyDescent="0.15">
      <c r="A28" s="50" t="s">
        <v>23</v>
      </c>
      <c r="B28" s="51"/>
      <c r="C28" s="51"/>
      <c r="D28" s="52"/>
      <c r="E28" s="5"/>
      <c r="F28" s="5"/>
      <c r="J28" s="40"/>
      <c r="K28" s="41"/>
      <c r="L28" s="42"/>
      <c r="M28" s="40"/>
      <c r="N28" s="41"/>
      <c r="O28" s="42"/>
      <c r="T28" s="50" t="s">
        <v>24</v>
      </c>
      <c r="U28" s="51"/>
      <c r="V28" s="51"/>
      <c r="W28" s="52"/>
      <c r="AC28" s="40"/>
      <c r="AD28" s="41"/>
      <c r="AE28" s="42"/>
      <c r="AF28" s="40"/>
      <c r="AG28" s="41"/>
      <c r="AH28" s="42"/>
      <c r="AM28" s="50" t="s">
        <v>25</v>
      </c>
      <c r="AN28" s="51"/>
      <c r="AO28" s="51"/>
      <c r="AP28" s="52"/>
      <c r="AV28" s="40"/>
      <c r="AW28" s="41"/>
      <c r="AX28" s="42"/>
      <c r="AY28" s="40"/>
      <c r="AZ28" s="41"/>
      <c r="BA28" s="42"/>
      <c r="BF28" s="12"/>
      <c r="BG28" s="22" t="s">
        <v>13</v>
      </c>
      <c r="BH28" s="22" t="s">
        <v>0</v>
      </c>
      <c r="BI28" s="22" t="s">
        <v>1</v>
      </c>
      <c r="BJ28" s="22" t="s">
        <v>2</v>
      </c>
      <c r="BK28" s="22" t="s">
        <v>3</v>
      </c>
      <c r="BL28" s="22" t="s">
        <v>4</v>
      </c>
      <c r="BM28" s="22" t="s">
        <v>5</v>
      </c>
      <c r="BN28" s="22" t="s">
        <v>6</v>
      </c>
      <c r="BO28" s="22" t="s">
        <v>7</v>
      </c>
      <c r="BP28" s="22" t="s">
        <v>8</v>
      </c>
      <c r="BQ28" s="22" t="s">
        <v>9</v>
      </c>
      <c r="BR28" s="22" t="s">
        <v>10</v>
      </c>
      <c r="BS28" s="29" t="s">
        <v>34</v>
      </c>
    </row>
    <row r="29" spans="1:85" ht="12.6" customHeight="1" thickBot="1" x14ac:dyDescent="0.2">
      <c r="A29" s="53"/>
      <c r="B29" s="54"/>
      <c r="C29" s="54"/>
      <c r="D29" s="55"/>
      <c r="E29" s="6"/>
      <c r="F29" s="6"/>
      <c r="J29" s="43">
        <f>J32/G32</f>
        <v>1.0309278350515463</v>
      </c>
      <c r="K29" s="43"/>
      <c r="L29" s="43"/>
      <c r="M29" s="43">
        <f>J33/G33</f>
        <v>1.0329492621790985</v>
      </c>
      <c r="N29" s="43"/>
      <c r="O29" s="43"/>
      <c r="T29" s="53"/>
      <c r="U29" s="54"/>
      <c r="V29" s="54"/>
      <c r="W29" s="55"/>
      <c r="X29" s="6"/>
      <c r="Y29" s="6"/>
      <c r="Z29" s="1"/>
      <c r="AA29" s="1"/>
      <c r="AB29" s="1"/>
      <c r="AC29" s="43">
        <f>AC32/Z32</f>
        <v>1.0309278350515463</v>
      </c>
      <c r="AD29" s="43"/>
      <c r="AE29" s="43"/>
      <c r="AF29" s="43">
        <f>AC33/Z33</f>
        <v>1.0456553755522828</v>
      </c>
      <c r="AG29" s="43"/>
      <c r="AH29" s="43"/>
      <c r="AI29" s="1"/>
      <c r="AJ29" s="1"/>
      <c r="AK29" s="1"/>
      <c r="AM29" s="53"/>
      <c r="AN29" s="54"/>
      <c r="AO29" s="54"/>
      <c r="AP29" s="55"/>
      <c r="AQ29" s="6"/>
      <c r="AR29" s="6"/>
      <c r="AS29" s="1"/>
      <c r="AT29" s="1"/>
      <c r="AU29" s="1"/>
      <c r="AV29" s="43">
        <f>AV32/AS32</f>
        <v>1.0309278350515463</v>
      </c>
      <c r="AW29" s="43"/>
      <c r="AX29" s="43"/>
      <c r="AY29" s="43">
        <f>AV33/AS33</f>
        <v>1.0194730813287514</v>
      </c>
      <c r="AZ29" s="43"/>
      <c r="BA29" s="43"/>
      <c r="BB29" s="1"/>
      <c r="BC29" s="1"/>
      <c r="BD29" s="1"/>
      <c r="BF29" s="12" t="s">
        <v>30</v>
      </c>
      <c r="BG29" s="23">
        <v>300</v>
      </c>
      <c r="BH29" s="23">
        <v>200</v>
      </c>
      <c r="BI29" s="23">
        <v>250</v>
      </c>
      <c r="BJ29" s="23">
        <v>400</v>
      </c>
      <c r="BK29" s="23">
        <v>400</v>
      </c>
      <c r="BL29" s="23">
        <v>350</v>
      </c>
      <c r="BM29" s="23">
        <v>250</v>
      </c>
      <c r="BN29" s="23">
        <v>250</v>
      </c>
      <c r="BO29" s="23">
        <v>300</v>
      </c>
      <c r="BP29" s="23">
        <v>350</v>
      </c>
      <c r="BQ29" s="23">
        <v>350</v>
      </c>
      <c r="BR29" s="23">
        <v>300</v>
      </c>
      <c r="BS29" s="19">
        <f>SUM(BG29:BR29)</f>
        <v>3700</v>
      </c>
    </row>
    <row r="30" spans="1:85" x14ac:dyDescent="0.15">
      <c r="A30" s="10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9"/>
      <c r="T30" s="10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9"/>
      <c r="AM30" s="10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9"/>
      <c r="BF30" s="17" t="s">
        <v>31</v>
      </c>
      <c r="BG30" s="24">
        <f>BG29*0.97</f>
        <v>291</v>
      </c>
      <c r="BH30" s="24">
        <v>414</v>
      </c>
      <c r="BI30" s="24">
        <v>575</v>
      </c>
      <c r="BJ30" s="24">
        <v>557</v>
      </c>
      <c r="BK30" s="24">
        <v>437</v>
      </c>
      <c r="BL30" s="24">
        <v>504</v>
      </c>
      <c r="BM30" s="24">
        <v>454</v>
      </c>
      <c r="BN30" s="24">
        <v>489</v>
      </c>
      <c r="BO30" s="24">
        <v>588</v>
      </c>
      <c r="BP30" s="24">
        <v>601</v>
      </c>
      <c r="BQ30" s="24">
        <v>644</v>
      </c>
      <c r="BR30" s="24">
        <v>690</v>
      </c>
      <c r="BS30" s="19">
        <f>SUM(BG30:BR30)</f>
        <v>6244</v>
      </c>
    </row>
    <row r="31" spans="1:85" x14ac:dyDescent="0.15">
      <c r="A31" s="7"/>
      <c r="B31" s="2"/>
      <c r="C31" s="11"/>
      <c r="D31" s="57"/>
      <c r="E31" s="58"/>
      <c r="F31" s="59"/>
      <c r="G31" s="32" t="s">
        <v>14</v>
      </c>
      <c r="H31" s="33"/>
      <c r="I31" s="34"/>
      <c r="J31" s="32" t="s">
        <v>15</v>
      </c>
      <c r="K31" s="33"/>
      <c r="L31" s="34"/>
      <c r="M31" s="32" t="s">
        <v>16</v>
      </c>
      <c r="N31" s="33"/>
      <c r="O31" s="34"/>
      <c r="P31" s="13"/>
      <c r="Q31" s="3"/>
      <c r="R31" s="11"/>
      <c r="T31" s="7"/>
      <c r="V31" s="11"/>
      <c r="W31" s="57"/>
      <c r="X31" s="58"/>
      <c r="Y31" s="59"/>
      <c r="Z31" s="32" t="s">
        <v>14</v>
      </c>
      <c r="AA31" s="33"/>
      <c r="AB31" s="34"/>
      <c r="AC31" s="32" t="s">
        <v>15</v>
      </c>
      <c r="AD31" s="33"/>
      <c r="AE31" s="34"/>
      <c r="AF31" s="32" t="s">
        <v>16</v>
      </c>
      <c r="AG31" s="33"/>
      <c r="AH31" s="34"/>
      <c r="AI31" s="13"/>
      <c r="AJ31" s="3"/>
      <c r="AK31" s="11"/>
      <c r="AM31" s="7"/>
      <c r="AO31" s="11"/>
      <c r="AP31" s="57"/>
      <c r="AQ31" s="58"/>
      <c r="AR31" s="59"/>
      <c r="AS31" s="32" t="s">
        <v>14</v>
      </c>
      <c r="AT31" s="33"/>
      <c r="AU31" s="34"/>
      <c r="AV31" s="32" t="s">
        <v>15</v>
      </c>
      <c r="AW31" s="33"/>
      <c r="AX31" s="34"/>
      <c r="AY31" s="32" t="s">
        <v>16</v>
      </c>
      <c r="AZ31" s="33"/>
      <c r="BA31" s="34"/>
      <c r="BB31" s="13"/>
      <c r="BC31" s="3"/>
      <c r="BD31" s="11"/>
      <c r="BF31" s="17" t="s">
        <v>28</v>
      </c>
      <c r="BG31" s="24">
        <v>350</v>
      </c>
      <c r="BH31" s="26">
        <v>420</v>
      </c>
      <c r="BI31" s="26">
        <v>550</v>
      </c>
      <c r="BJ31" s="26">
        <v>570</v>
      </c>
      <c r="BK31" s="26">
        <v>450</v>
      </c>
      <c r="BL31" s="26">
        <v>520</v>
      </c>
      <c r="BM31" s="27">
        <v>450</v>
      </c>
      <c r="BN31" s="27">
        <v>470</v>
      </c>
      <c r="BO31" s="27">
        <v>600</v>
      </c>
      <c r="BP31" s="28">
        <v>610</v>
      </c>
      <c r="BQ31" s="27"/>
      <c r="BR31" s="27"/>
      <c r="BS31" s="19">
        <f>SUM(BG31:BR31)</f>
        <v>4990</v>
      </c>
    </row>
    <row r="32" spans="1:85" x14ac:dyDescent="0.15">
      <c r="A32" s="7"/>
      <c r="B32" s="2"/>
      <c r="C32" s="11"/>
      <c r="D32" s="32" t="s">
        <v>11</v>
      </c>
      <c r="E32" s="33"/>
      <c r="F32" s="34"/>
      <c r="G32" s="63">
        <f>HLOOKUP(BG9,BF37:BR43,3,0)</f>
        <v>291</v>
      </c>
      <c r="H32" s="64"/>
      <c r="I32" s="65"/>
      <c r="J32" s="63">
        <f>HLOOKUP(BG9,BF37:BR43,4,0)</f>
        <v>300</v>
      </c>
      <c r="K32" s="64"/>
      <c r="L32" s="65"/>
      <c r="M32" s="47">
        <f>G32-J32</f>
        <v>-9</v>
      </c>
      <c r="N32" s="48"/>
      <c r="O32" s="49"/>
      <c r="P32" s="13"/>
      <c r="Q32" s="3"/>
      <c r="R32" s="11"/>
      <c r="T32" s="7"/>
      <c r="V32" s="11"/>
      <c r="W32" s="32" t="s">
        <v>11</v>
      </c>
      <c r="X32" s="33"/>
      <c r="Y32" s="34"/>
      <c r="Z32" s="60">
        <f>HLOOKUP(BG9,BF46:BR52,3,0)</f>
        <v>242.5</v>
      </c>
      <c r="AA32" s="61"/>
      <c r="AB32" s="62"/>
      <c r="AC32" s="63">
        <f>HLOOKUP(BG9,BF46:BR52,4,0)</f>
        <v>250</v>
      </c>
      <c r="AD32" s="64"/>
      <c r="AE32" s="65"/>
      <c r="AF32" s="47">
        <f>Z32-AC32</f>
        <v>-7.5</v>
      </c>
      <c r="AG32" s="48"/>
      <c r="AH32" s="49"/>
      <c r="AI32" s="13"/>
      <c r="AJ32" s="3"/>
      <c r="AK32" s="11"/>
      <c r="AM32" s="7"/>
      <c r="AO32" s="11"/>
      <c r="AP32" s="32" t="s">
        <v>11</v>
      </c>
      <c r="AQ32" s="33"/>
      <c r="AR32" s="34"/>
      <c r="AS32" s="44">
        <f>HLOOKUP(BG9,BF55:BR61,3,0)</f>
        <v>194</v>
      </c>
      <c r="AT32" s="45"/>
      <c r="AU32" s="46"/>
      <c r="AV32" s="44">
        <f>HLOOKUP(BG9,BF55:BR61,4,0)</f>
        <v>200</v>
      </c>
      <c r="AW32" s="45"/>
      <c r="AX32" s="46"/>
      <c r="AY32" s="47">
        <f>AS32-AV32</f>
        <v>-6</v>
      </c>
      <c r="AZ32" s="48"/>
      <c r="BA32" s="49"/>
      <c r="BB32" s="13"/>
      <c r="BC32" s="3"/>
      <c r="BD32" s="11"/>
      <c r="BF32" s="12" t="s">
        <v>32</v>
      </c>
      <c r="BG32" s="22">
        <f>BG29</f>
        <v>300</v>
      </c>
      <c r="BH32" s="22">
        <f t="shared" ref="BH32:BR32" si="10">BG32+BH29</f>
        <v>500</v>
      </c>
      <c r="BI32" s="22">
        <f t="shared" si="10"/>
        <v>750</v>
      </c>
      <c r="BJ32" s="22">
        <f t="shared" si="10"/>
        <v>1150</v>
      </c>
      <c r="BK32" s="22">
        <f t="shared" si="10"/>
        <v>1550</v>
      </c>
      <c r="BL32" s="22">
        <f t="shared" si="10"/>
        <v>1900</v>
      </c>
      <c r="BM32" s="22">
        <f t="shared" si="10"/>
        <v>2150</v>
      </c>
      <c r="BN32" s="22">
        <f t="shared" si="10"/>
        <v>2400</v>
      </c>
      <c r="BO32" s="22">
        <f t="shared" si="10"/>
        <v>2700</v>
      </c>
      <c r="BP32" s="22">
        <f t="shared" si="10"/>
        <v>3050</v>
      </c>
      <c r="BQ32" s="22">
        <f t="shared" si="10"/>
        <v>3400</v>
      </c>
      <c r="BR32" s="22">
        <f t="shared" si="10"/>
        <v>3700</v>
      </c>
    </row>
    <row r="33" spans="1:71" x14ac:dyDescent="0.15">
      <c r="A33" s="7"/>
      <c r="B33" s="2"/>
      <c r="C33" s="11"/>
      <c r="D33" s="32" t="s">
        <v>12</v>
      </c>
      <c r="E33" s="33"/>
      <c r="F33" s="34"/>
      <c r="G33" s="63">
        <f>HLOOKUP(BG9,BF37:BR43,6,0)</f>
        <v>2473.5</v>
      </c>
      <c r="H33" s="64"/>
      <c r="I33" s="65"/>
      <c r="J33" s="63">
        <f>HLOOKUP(BG9,BF37:BR43,7,0)</f>
        <v>2555</v>
      </c>
      <c r="K33" s="64"/>
      <c r="L33" s="65"/>
      <c r="M33" s="47">
        <f>G33-J33</f>
        <v>-81.5</v>
      </c>
      <c r="N33" s="48"/>
      <c r="O33" s="49"/>
      <c r="P33" s="13"/>
      <c r="Q33" s="3"/>
      <c r="R33" s="11"/>
      <c r="T33" s="7"/>
      <c r="V33" s="11"/>
      <c r="W33" s="32" t="s">
        <v>12</v>
      </c>
      <c r="X33" s="33"/>
      <c r="Y33" s="34"/>
      <c r="Z33" s="60">
        <f>HLOOKUP(BG9,BF46:BR52,6,0)</f>
        <v>2037</v>
      </c>
      <c r="AA33" s="61"/>
      <c r="AB33" s="62"/>
      <c r="AC33" s="63">
        <f>HLOOKUP(BG9,BF46:BR52,7,0)</f>
        <v>2130</v>
      </c>
      <c r="AD33" s="64"/>
      <c r="AE33" s="65"/>
      <c r="AF33" s="47">
        <f>Z33-AC33</f>
        <v>-93</v>
      </c>
      <c r="AG33" s="48"/>
      <c r="AH33" s="49"/>
      <c r="AI33" s="13"/>
      <c r="AJ33" s="3"/>
      <c r="AK33" s="11"/>
      <c r="AM33" s="7"/>
      <c r="AO33" s="11"/>
      <c r="AP33" s="32" t="s">
        <v>12</v>
      </c>
      <c r="AQ33" s="33"/>
      <c r="AR33" s="34"/>
      <c r="AS33" s="44">
        <f>HLOOKUP(BG9,BF55:BR61,6,0)</f>
        <v>1746</v>
      </c>
      <c r="AT33" s="45"/>
      <c r="AU33" s="46"/>
      <c r="AV33" s="44">
        <f>HLOOKUP(BG9,BF55:BR61,7,0)</f>
        <v>1780</v>
      </c>
      <c r="AW33" s="45"/>
      <c r="AX33" s="46"/>
      <c r="AY33" s="47">
        <f>AS33-AV33</f>
        <v>-34</v>
      </c>
      <c r="AZ33" s="48"/>
      <c r="BA33" s="49"/>
      <c r="BB33" s="13"/>
      <c r="BC33" s="3"/>
      <c r="BD33" s="11"/>
      <c r="BF33" s="17" t="s">
        <v>33</v>
      </c>
      <c r="BG33" s="21">
        <f>BG30</f>
        <v>291</v>
      </c>
      <c r="BH33" s="21">
        <f t="shared" ref="BH33:BR33" si="11">BG33+BH30</f>
        <v>705</v>
      </c>
      <c r="BI33" s="21">
        <f t="shared" si="11"/>
        <v>1280</v>
      </c>
      <c r="BJ33" s="21">
        <f t="shared" si="11"/>
        <v>1837</v>
      </c>
      <c r="BK33" s="21">
        <f t="shared" si="11"/>
        <v>2274</v>
      </c>
      <c r="BL33" s="21">
        <f t="shared" si="11"/>
        <v>2778</v>
      </c>
      <c r="BM33" s="21">
        <f t="shared" si="11"/>
        <v>3232</v>
      </c>
      <c r="BN33" s="21">
        <f t="shared" si="11"/>
        <v>3721</v>
      </c>
      <c r="BO33" s="21">
        <f t="shared" si="11"/>
        <v>4309</v>
      </c>
      <c r="BP33" s="21">
        <f t="shared" si="11"/>
        <v>4910</v>
      </c>
      <c r="BQ33" s="21">
        <f t="shared" si="11"/>
        <v>5554</v>
      </c>
      <c r="BR33" s="21">
        <f t="shared" si="11"/>
        <v>6244</v>
      </c>
    </row>
    <row r="34" spans="1:71" x14ac:dyDescent="0.15">
      <c r="A34" s="7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11"/>
      <c r="T34" s="7"/>
      <c r="AK34" s="11"/>
      <c r="AM34" s="7"/>
      <c r="BD34" s="11"/>
      <c r="BF34" s="17" t="s">
        <v>29</v>
      </c>
      <c r="BG34" s="21">
        <f>BG31</f>
        <v>350</v>
      </c>
      <c r="BH34" s="21">
        <f t="shared" ref="BH34:BP34" si="12">BG34+BH31</f>
        <v>770</v>
      </c>
      <c r="BI34" s="21">
        <f t="shared" si="12"/>
        <v>1320</v>
      </c>
      <c r="BJ34" s="21">
        <f t="shared" si="12"/>
        <v>1890</v>
      </c>
      <c r="BK34" s="21">
        <f t="shared" si="12"/>
        <v>2340</v>
      </c>
      <c r="BL34" s="21">
        <f t="shared" si="12"/>
        <v>2860</v>
      </c>
      <c r="BM34" s="21">
        <f t="shared" si="12"/>
        <v>3310</v>
      </c>
      <c r="BN34" s="21">
        <f t="shared" si="12"/>
        <v>3780</v>
      </c>
      <c r="BO34" s="21">
        <f t="shared" si="12"/>
        <v>4380</v>
      </c>
      <c r="BP34" s="21">
        <f t="shared" si="12"/>
        <v>4990</v>
      </c>
      <c r="BQ34" s="21"/>
      <c r="BR34" s="21"/>
    </row>
    <row r="35" spans="1:71" x14ac:dyDescent="0.15">
      <c r="A35" s="7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11"/>
      <c r="T35" s="7"/>
      <c r="AK35" s="11"/>
      <c r="AM35" s="7"/>
      <c r="BD35" s="11"/>
    </row>
    <row r="36" spans="1:71" x14ac:dyDescent="0.15">
      <c r="A36" s="7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11"/>
      <c r="T36" s="7"/>
      <c r="AK36" s="11"/>
      <c r="AM36" s="7"/>
      <c r="BD36" s="11"/>
      <c r="BF36" s="1" t="s">
        <v>26</v>
      </c>
    </row>
    <row r="37" spans="1:71" x14ac:dyDescent="0.15">
      <c r="A37" s="7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11"/>
      <c r="T37" s="7"/>
      <c r="AK37" s="11"/>
      <c r="AM37" s="7"/>
      <c r="BD37" s="11"/>
      <c r="BF37" s="12"/>
      <c r="BG37" s="22" t="s">
        <v>13</v>
      </c>
      <c r="BH37" s="22" t="s">
        <v>0</v>
      </c>
      <c r="BI37" s="22" t="s">
        <v>1</v>
      </c>
      <c r="BJ37" s="22" t="s">
        <v>2</v>
      </c>
      <c r="BK37" s="22" t="s">
        <v>3</v>
      </c>
      <c r="BL37" s="22" t="s">
        <v>4</v>
      </c>
      <c r="BM37" s="22" t="s">
        <v>5</v>
      </c>
      <c r="BN37" s="22" t="s">
        <v>6</v>
      </c>
      <c r="BO37" s="22" t="s">
        <v>7</v>
      </c>
      <c r="BP37" s="22" t="s">
        <v>8</v>
      </c>
      <c r="BQ37" s="22" t="s">
        <v>9</v>
      </c>
      <c r="BR37" s="22" t="s">
        <v>10</v>
      </c>
      <c r="BS37" s="29" t="s">
        <v>34</v>
      </c>
    </row>
    <row r="38" spans="1:71" x14ac:dyDescent="0.15">
      <c r="A38" s="7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11"/>
      <c r="T38" s="7"/>
      <c r="AK38" s="11"/>
      <c r="AM38" s="7"/>
      <c r="BD38" s="11"/>
      <c r="BF38" s="12" t="s">
        <v>30</v>
      </c>
      <c r="BG38" s="23">
        <v>250</v>
      </c>
      <c r="BH38" s="23">
        <v>150</v>
      </c>
      <c r="BI38" s="23">
        <v>200</v>
      </c>
      <c r="BJ38" s="23">
        <v>350</v>
      </c>
      <c r="BK38" s="23">
        <v>350</v>
      </c>
      <c r="BL38" s="23">
        <v>300</v>
      </c>
      <c r="BM38" s="23">
        <v>200</v>
      </c>
      <c r="BN38" s="23">
        <v>200</v>
      </c>
      <c r="BO38" s="23">
        <v>250</v>
      </c>
      <c r="BP38" s="23">
        <v>300</v>
      </c>
      <c r="BQ38" s="23">
        <v>300</v>
      </c>
      <c r="BR38" s="23">
        <v>250</v>
      </c>
      <c r="BS38" s="19">
        <f>SUM(BG38:BR38)</f>
        <v>3100</v>
      </c>
    </row>
    <row r="39" spans="1:71" x14ac:dyDescent="0.15">
      <c r="A39" s="7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11"/>
      <c r="T39" s="7"/>
      <c r="AK39" s="11"/>
      <c r="AM39" s="7"/>
      <c r="BD39" s="11"/>
      <c r="BF39" s="17" t="s">
        <v>31</v>
      </c>
      <c r="BG39" s="24">
        <f t="shared" ref="BG39:BR39" si="13">BG38*0.97</f>
        <v>242.5</v>
      </c>
      <c r="BH39" s="24">
        <f t="shared" si="13"/>
        <v>145.5</v>
      </c>
      <c r="BI39" s="24">
        <f t="shared" si="13"/>
        <v>194</v>
      </c>
      <c r="BJ39" s="24">
        <f t="shared" si="13"/>
        <v>339.5</v>
      </c>
      <c r="BK39" s="24">
        <f t="shared" si="13"/>
        <v>339.5</v>
      </c>
      <c r="BL39" s="24">
        <f t="shared" si="13"/>
        <v>291</v>
      </c>
      <c r="BM39" s="24">
        <f t="shared" si="13"/>
        <v>194</v>
      </c>
      <c r="BN39" s="24">
        <f t="shared" si="13"/>
        <v>194</v>
      </c>
      <c r="BO39" s="24">
        <f t="shared" si="13"/>
        <v>242.5</v>
      </c>
      <c r="BP39" s="24">
        <f t="shared" si="13"/>
        <v>291</v>
      </c>
      <c r="BQ39" s="24">
        <f t="shared" si="13"/>
        <v>291</v>
      </c>
      <c r="BR39" s="24">
        <f t="shared" si="13"/>
        <v>242.5</v>
      </c>
      <c r="BS39" s="19">
        <f>SUM(BG39:BR39)</f>
        <v>3007</v>
      </c>
    </row>
    <row r="40" spans="1:71" x14ac:dyDescent="0.15">
      <c r="A40" s="7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11"/>
      <c r="T40" s="7"/>
      <c r="AK40" s="11"/>
      <c r="AM40" s="7"/>
      <c r="BD40" s="11"/>
      <c r="BF40" s="17" t="s">
        <v>28</v>
      </c>
      <c r="BG40" s="24">
        <v>250</v>
      </c>
      <c r="BH40" s="26">
        <v>150</v>
      </c>
      <c r="BI40" s="26">
        <v>190</v>
      </c>
      <c r="BJ40" s="26">
        <v>350</v>
      </c>
      <c r="BK40" s="26">
        <v>360</v>
      </c>
      <c r="BL40" s="26">
        <v>320</v>
      </c>
      <c r="BM40" s="27">
        <v>200</v>
      </c>
      <c r="BN40" s="27">
        <v>185</v>
      </c>
      <c r="BO40" s="27">
        <v>250</v>
      </c>
      <c r="BP40" s="28">
        <v>300</v>
      </c>
      <c r="BQ40" s="27"/>
      <c r="BR40" s="27"/>
      <c r="BS40" s="19">
        <f>SUM(BG40:BR40)</f>
        <v>2555</v>
      </c>
    </row>
    <row r="41" spans="1:71" x14ac:dyDescent="0.15">
      <c r="A41" s="7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11"/>
      <c r="T41" s="7"/>
      <c r="AK41" s="11"/>
      <c r="AM41" s="7"/>
      <c r="BD41" s="11"/>
      <c r="BF41" s="12" t="s">
        <v>32</v>
      </c>
      <c r="BG41" s="22">
        <f>BG38</f>
        <v>250</v>
      </c>
      <c r="BH41" s="22">
        <f t="shared" ref="BH41:BR41" si="14">BG41+BH38</f>
        <v>400</v>
      </c>
      <c r="BI41" s="22">
        <f t="shared" si="14"/>
        <v>600</v>
      </c>
      <c r="BJ41" s="22">
        <f t="shared" si="14"/>
        <v>950</v>
      </c>
      <c r="BK41" s="22">
        <f t="shared" si="14"/>
        <v>1300</v>
      </c>
      <c r="BL41" s="22">
        <f t="shared" si="14"/>
        <v>1600</v>
      </c>
      <c r="BM41" s="22">
        <f t="shared" si="14"/>
        <v>1800</v>
      </c>
      <c r="BN41" s="22">
        <f t="shared" si="14"/>
        <v>2000</v>
      </c>
      <c r="BO41" s="22">
        <f t="shared" si="14"/>
        <v>2250</v>
      </c>
      <c r="BP41" s="22">
        <f t="shared" si="14"/>
        <v>2550</v>
      </c>
      <c r="BQ41" s="22">
        <f t="shared" si="14"/>
        <v>2850</v>
      </c>
      <c r="BR41" s="22">
        <f t="shared" si="14"/>
        <v>3100</v>
      </c>
    </row>
    <row r="42" spans="1:71" x14ac:dyDescent="0.15">
      <c r="A42" s="7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11"/>
      <c r="T42" s="7"/>
      <c r="AK42" s="11"/>
      <c r="AM42" s="7"/>
      <c r="BD42" s="11"/>
      <c r="BF42" s="17" t="s">
        <v>33</v>
      </c>
      <c r="BG42" s="21">
        <f>BG39</f>
        <v>242.5</v>
      </c>
      <c r="BH42" s="21">
        <f t="shared" ref="BH42:BR42" si="15">BG42+BH39</f>
        <v>388</v>
      </c>
      <c r="BI42" s="21">
        <f t="shared" si="15"/>
        <v>582</v>
      </c>
      <c r="BJ42" s="21">
        <f t="shared" si="15"/>
        <v>921.5</v>
      </c>
      <c r="BK42" s="21">
        <f t="shared" si="15"/>
        <v>1261</v>
      </c>
      <c r="BL42" s="21">
        <f t="shared" si="15"/>
        <v>1552</v>
      </c>
      <c r="BM42" s="21">
        <f t="shared" si="15"/>
        <v>1746</v>
      </c>
      <c r="BN42" s="21">
        <f t="shared" si="15"/>
        <v>1940</v>
      </c>
      <c r="BO42" s="21">
        <f t="shared" si="15"/>
        <v>2182.5</v>
      </c>
      <c r="BP42" s="21">
        <f t="shared" si="15"/>
        <v>2473.5</v>
      </c>
      <c r="BQ42" s="21">
        <f t="shared" si="15"/>
        <v>2764.5</v>
      </c>
      <c r="BR42" s="21">
        <f t="shared" si="15"/>
        <v>3007</v>
      </c>
    </row>
    <row r="43" spans="1:71" x14ac:dyDescent="0.15">
      <c r="A43" s="7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11"/>
      <c r="T43" s="7"/>
      <c r="AK43" s="11"/>
      <c r="AM43" s="7"/>
      <c r="BD43" s="11"/>
      <c r="BF43" s="17" t="s">
        <v>29</v>
      </c>
      <c r="BG43" s="21">
        <f>BG40</f>
        <v>250</v>
      </c>
      <c r="BH43" s="21">
        <f t="shared" ref="BH43:BP43" si="16">BG43+BH40</f>
        <v>400</v>
      </c>
      <c r="BI43" s="21">
        <f t="shared" si="16"/>
        <v>590</v>
      </c>
      <c r="BJ43" s="21">
        <f t="shared" si="16"/>
        <v>940</v>
      </c>
      <c r="BK43" s="21">
        <f t="shared" si="16"/>
        <v>1300</v>
      </c>
      <c r="BL43" s="21">
        <f t="shared" si="16"/>
        <v>1620</v>
      </c>
      <c r="BM43" s="21">
        <f t="shared" si="16"/>
        <v>1820</v>
      </c>
      <c r="BN43" s="21">
        <f t="shared" si="16"/>
        <v>2005</v>
      </c>
      <c r="BO43" s="21">
        <f t="shared" si="16"/>
        <v>2255</v>
      </c>
      <c r="BP43" s="21">
        <f t="shared" si="16"/>
        <v>2555</v>
      </c>
      <c r="BQ43" s="21"/>
      <c r="BR43" s="21"/>
    </row>
    <row r="44" spans="1:71" x14ac:dyDescent="0.15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6"/>
      <c r="T44" s="14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6"/>
      <c r="AM44" s="14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6"/>
    </row>
    <row r="45" spans="1:71" x14ac:dyDescent="0.15">
      <c r="BF45" s="1" t="s">
        <v>27</v>
      </c>
    </row>
    <row r="46" spans="1:71" x14ac:dyDescent="0.15">
      <c r="BF46" s="12"/>
      <c r="BG46" s="22" t="s">
        <v>13</v>
      </c>
      <c r="BH46" s="22" t="s">
        <v>0</v>
      </c>
      <c r="BI46" s="22" t="s">
        <v>1</v>
      </c>
      <c r="BJ46" s="22" t="s">
        <v>2</v>
      </c>
      <c r="BK46" s="22" t="s">
        <v>3</v>
      </c>
      <c r="BL46" s="22" t="s">
        <v>4</v>
      </c>
      <c r="BM46" s="22" t="s">
        <v>5</v>
      </c>
      <c r="BN46" s="22" t="s">
        <v>6</v>
      </c>
      <c r="BO46" s="22" t="s">
        <v>7</v>
      </c>
      <c r="BP46" s="22" t="s">
        <v>8</v>
      </c>
      <c r="BQ46" s="22" t="s">
        <v>9</v>
      </c>
      <c r="BR46" s="22" t="s">
        <v>10</v>
      </c>
      <c r="BS46" s="29" t="s">
        <v>34</v>
      </c>
    </row>
    <row r="47" spans="1:71" x14ac:dyDescent="0.15">
      <c r="BF47" s="12" t="s">
        <v>30</v>
      </c>
      <c r="BG47" s="23">
        <v>200</v>
      </c>
      <c r="BH47" s="23">
        <v>100</v>
      </c>
      <c r="BI47" s="23">
        <v>200</v>
      </c>
      <c r="BJ47" s="23">
        <v>300</v>
      </c>
      <c r="BK47" s="23">
        <v>300</v>
      </c>
      <c r="BL47" s="23">
        <v>250</v>
      </c>
      <c r="BM47" s="23">
        <v>150</v>
      </c>
      <c r="BN47" s="23">
        <v>150</v>
      </c>
      <c r="BO47" s="23">
        <v>200</v>
      </c>
      <c r="BP47" s="23">
        <v>250</v>
      </c>
      <c r="BQ47" s="23">
        <v>250</v>
      </c>
      <c r="BR47" s="23">
        <v>200</v>
      </c>
      <c r="BS47" s="19">
        <f>SUM(BG47:BR47)</f>
        <v>2550</v>
      </c>
    </row>
    <row r="48" spans="1:71" x14ac:dyDescent="0.15">
      <c r="BF48" s="17" t="s">
        <v>31</v>
      </c>
      <c r="BG48" s="24">
        <f t="shared" ref="BG48:BR48" si="17">BG47*0.97</f>
        <v>194</v>
      </c>
      <c r="BH48" s="24">
        <f t="shared" si="17"/>
        <v>97</v>
      </c>
      <c r="BI48" s="24">
        <f t="shared" si="17"/>
        <v>194</v>
      </c>
      <c r="BJ48" s="24">
        <f t="shared" si="17"/>
        <v>291</v>
      </c>
      <c r="BK48" s="24">
        <f t="shared" si="17"/>
        <v>291</v>
      </c>
      <c r="BL48" s="24">
        <f t="shared" si="17"/>
        <v>242.5</v>
      </c>
      <c r="BM48" s="24">
        <f t="shared" si="17"/>
        <v>145.5</v>
      </c>
      <c r="BN48" s="24">
        <f t="shared" si="17"/>
        <v>145.5</v>
      </c>
      <c r="BO48" s="24">
        <f t="shared" si="17"/>
        <v>194</v>
      </c>
      <c r="BP48" s="24">
        <f t="shared" si="17"/>
        <v>242.5</v>
      </c>
      <c r="BQ48" s="24">
        <f t="shared" si="17"/>
        <v>242.5</v>
      </c>
      <c r="BR48" s="24">
        <f t="shared" si="17"/>
        <v>194</v>
      </c>
      <c r="BS48" s="30">
        <f>SUM(BG48:BR48)</f>
        <v>2473.5</v>
      </c>
    </row>
    <row r="49" spans="58:84" x14ac:dyDescent="0.15">
      <c r="BF49" s="17" t="s">
        <v>28</v>
      </c>
      <c r="BG49" s="24">
        <v>190</v>
      </c>
      <c r="BH49" s="26">
        <v>100</v>
      </c>
      <c r="BI49" s="26">
        <v>200</v>
      </c>
      <c r="BJ49" s="26">
        <v>300</v>
      </c>
      <c r="BK49" s="26">
        <v>320</v>
      </c>
      <c r="BL49" s="26">
        <v>270</v>
      </c>
      <c r="BM49" s="27">
        <v>150</v>
      </c>
      <c r="BN49" s="27">
        <v>140</v>
      </c>
      <c r="BO49" s="27">
        <v>210</v>
      </c>
      <c r="BP49" s="28">
        <v>250</v>
      </c>
      <c r="BQ49" s="27"/>
      <c r="BR49" s="27"/>
      <c r="BS49" s="30">
        <f>SUM(BG49:BR49)</f>
        <v>2130</v>
      </c>
      <c r="BT49" s="30"/>
      <c r="BU49"/>
      <c r="BV49"/>
      <c r="BW49"/>
      <c r="BX49"/>
      <c r="BY49"/>
      <c r="BZ49"/>
      <c r="CA49"/>
      <c r="CB49"/>
      <c r="CC49"/>
      <c r="CD49"/>
      <c r="CE49"/>
      <c r="CF49"/>
    </row>
    <row r="50" spans="58:84" x14ac:dyDescent="0.15">
      <c r="BF50" s="12" t="s">
        <v>32</v>
      </c>
      <c r="BG50" s="22">
        <f>BG47</f>
        <v>200</v>
      </c>
      <c r="BH50" s="22">
        <f t="shared" ref="BH50:BR50" si="18">BG50+BH47</f>
        <v>300</v>
      </c>
      <c r="BI50" s="22">
        <f t="shared" si="18"/>
        <v>500</v>
      </c>
      <c r="BJ50" s="22">
        <f t="shared" si="18"/>
        <v>800</v>
      </c>
      <c r="BK50" s="22">
        <f t="shared" si="18"/>
        <v>1100</v>
      </c>
      <c r="BL50" s="22">
        <f t="shared" si="18"/>
        <v>1350</v>
      </c>
      <c r="BM50" s="22">
        <f t="shared" si="18"/>
        <v>1500</v>
      </c>
      <c r="BN50" s="22">
        <f t="shared" si="18"/>
        <v>1650</v>
      </c>
      <c r="BO50" s="22">
        <f t="shared" si="18"/>
        <v>1850</v>
      </c>
      <c r="BP50" s="22">
        <f t="shared" si="18"/>
        <v>2100</v>
      </c>
      <c r="BQ50" s="22">
        <f t="shared" si="18"/>
        <v>2350</v>
      </c>
      <c r="BR50" s="22">
        <f t="shared" si="18"/>
        <v>2550</v>
      </c>
      <c r="BS50" s="30"/>
      <c r="BT50" s="30"/>
      <c r="BU50"/>
      <c r="BV50"/>
      <c r="BW50"/>
      <c r="BX50"/>
      <c r="BY50"/>
      <c r="BZ50"/>
      <c r="CA50"/>
      <c r="CB50"/>
      <c r="CC50"/>
      <c r="CD50"/>
      <c r="CE50"/>
      <c r="CF50"/>
    </row>
    <row r="51" spans="58:84" x14ac:dyDescent="0.15">
      <c r="BF51" s="17" t="s">
        <v>33</v>
      </c>
      <c r="BG51" s="21">
        <f>BG48</f>
        <v>194</v>
      </c>
      <c r="BH51" s="21">
        <f t="shared" ref="BH51:BR51" si="19">BG51+BH48</f>
        <v>291</v>
      </c>
      <c r="BI51" s="21">
        <f t="shared" si="19"/>
        <v>485</v>
      </c>
      <c r="BJ51" s="21">
        <f t="shared" si="19"/>
        <v>776</v>
      </c>
      <c r="BK51" s="21">
        <f t="shared" si="19"/>
        <v>1067</v>
      </c>
      <c r="BL51" s="21">
        <f t="shared" si="19"/>
        <v>1309.5</v>
      </c>
      <c r="BM51" s="21">
        <f t="shared" si="19"/>
        <v>1455</v>
      </c>
      <c r="BN51" s="21">
        <f t="shared" si="19"/>
        <v>1600.5</v>
      </c>
      <c r="BO51" s="21">
        <f t="shared" si="19"/>
        <v>1794.5</v>
      </c>
      <c r="BP51" s="21">
        <f t="shared" si="19"/>
        <v>2037</v>
      </c>
      <c r="BQ51" s="21">
        <f t="shared" si="19"/>
        <v>2279.5</v>
      </c>
      <c r="BR51" s="21">
        <f t="shared" si="19"/>
        <v>2473.5</v>
      </c>
      <c r="BS51" s="30"/>
      <c r="BT51" s="30"/>
      <c r="BU51"/>
      <c r="BV51"/>
      <c r="BW51"/>
      <c r="BX51"/>
      <c r="BY51"/>
      <c r="BZ51"/>
      <c r="CA51"/>
      <c r="CB51"/>
      <c r="CC51"/>
      <c r="CD51"/>
      <c r="CE51"/>
      <c r="CF51"/>
    </row>
    <row r="52" spans="58:84" x14ac:dyDescent="0.15">
      <c r="BF52" s="17" t="s">
        <v>29</v>
      </c>
      <c r="BG52" s="21">
        <f>BG49</f>
        <v>190</v>
      </c>
      <c r="BH52" s="21">
        <f t="shared" ref="BH52:BP52" si="20">BG52+BH49</f>
        <v>290</v>
      </c>
      <c r="BI52" s="21">
        <f t="shared" si="20"/>
        <v>490</v>
      </c>
      <c r="BJ52" s="21">
        <f t="shared" si="20"/>
        <v>790</v>
      </c>
      <c r="BK52" s="21">
        <f t="shared" si="20"/>
        <v>1110</v>
      </c>
      <c r="BL52" s="21">
        <f t="shared" si="20"/>
        <v>1380</v>
      </c>
      <c r="BM52" s="21">
        <f t="shared" si="20"/>
        <v>1530</v>
      </c>
      <c r="BN52" s="21">
        <f t="shared" si="20"/>
        <v>1670</v>
      </c>
      <c r="BO52" s="21">
        <f t="shared" si="20"/>
        <v>1880</v>
      </c>
      <c r="BP52" s="21">
        <f t="shared" si="20"/>
        <v>2130</v>
      </c>
      <c r="BQ52" s="21"/>
      <c r="BR52" s="21"/>
      <c r="BS52" s="30"/>
      <c r="BT52" s="30"/>
      <c r="BU52"/>
      <c r="BV52"/>
      <c r="BW52"/>
      <c r="BX52"/>
      <c r="BY52"/>
      <c r="BZ52"/>
      <c r="CA52"/>
      <c r="CB52"/>
      <c r="CC52"/>
      <c r="CD52"/>
      <c r="CE52"/>
      <c r="CF52"/>
    </row>
    <row r="53" spans="58:84" x14ac:dyDescent="0.15">
      <c r="BT53" s="30"/>
      <c r="BU53"/>
      <c r="BV53"/>
      <c r="BW53"/>
      <c r="BX53"/>
      <c r="BY53"/>
      <c r="BZ53"/>
      <c r="CA53"/>
      <c r="CB53"/>
      <c r="CC53"/>
      <c r="CD53"/>
      <c r="CE53"/>
      <c r="CF53"/>
    </row>
    <row r="54" spans="58:84" x14ac:dyDescent="0.15">
      <c r="BF54" s="1" t="s">
        <v>25</v>
      </c>
    </row>
    <row r="55" spans="58:84" x14ac:dyDescent="0.15">
      <c r="BF55" s="12"/>
      <c r="BG55" s="22" t="s">
        <v>13</v>
      </c>
      <c r="BH55" s="22" t="s">
        <v>0</v>
      </c>
      <c r="BI55" s="22" t="s">
        <v>1</v>
      </c>
      <c r="BJ55" s="22" t="s">
        <v>2</v>
      </c>
      <c r="BK55" s="22" t="s">
        <v>3</v>
      </c>
      <c r="BL55" s="22" t="s">
        <v>4</v>
      </c>
      <c r="BM55" s="22" t="s">
        <v>5</v>
      </c>
      <c r="BN55" s="22" t="s">
        <v>6</v>
      </c>
      <c r="BO55" s="22" t="s">
        <v>7</v>
      </c>
      <c r="BP55" s="22" t="s">
        <v>8</v>
      </c>
      <c r="BQ55" s="22" t="s">
        <v>9</v>
      </c>
      <c r="BR55" s="22" t="s">
        <v>10</v>
      </c>
      <c r="BS55" s="29" t="s">
        <v>34</v>
      </c>
    </row>
    <row r="56" spans="58:84" x14ac:dyDescent="0.15">
      <c r="BF56" s="12" t="s">
        <v>30</v>
      </c>
      <c r="BG56" s="23">
        <v>150</v>
      </c>
      <c r="BH56" s="23">
        <v>100</v>
      </c>
      <c r="BI56" s="23">
        <v>150</v>
      </c>
      <c r="BJ56" s="23">
        <v>250</v>
      </c>
      <c r="BK56" s="23">
        <v>250</v>
      </c>
      <c r="BL56" s="23">
        <v>200</v>
      </c>
      <c r="BM56" s="23">
        <v>150</v>
      </c>
      <c r="BN56" s="23">
        <v>150</v>
      </c>
      <c r="BO56" s="23">
        <v>200</v>
      </c>
      <c r="BP56" s="23">
        <v>200</v>
      </c>
      <c r="BQ56" s="23">
        <v>200</v>
      </c>
      <c r="BR56" s="23">
        <v>150</v>
      </c>
      <c r="BS56" s="19">
        <f>SUM(BG56:BR56)</f>
        <v>2150</v>
      </c>
    </row>
    <row r="57" spans="58:84" x14ac:dyDescent="0.15">
      <c r="BF57" s="17" t="s">
        <v>31</v>
      </c>
      <c r="BG57" s="24">
        <f t="shared" ref="BG57:BR57" si="21">BG56*0.97</f>
        <v>145.5</v>
      </c>
      <c r="BH57" s="24">
        <f t="shared" si="21"/>
        <v>97</v>
      </c>
      <c r="BI57" s="24">
        <f t="shared" si="21"/>
        <v>145.5</v>
      </c>
      <c r="BJ57" s="24">
        <f t="shared" si="21"/>
        <v>242.5</v>
      </c>
      <c r="BK57" s="24">
        <f t="shared" si="21"/>
        <v>242.5</v>
      </c>
      <c r="BL57" s="24">
        <f t="shared" si="21"/>
        <v>194</v>
      </c>
      <c r="BM57" s="24">
        <f t="shared" si="21"/>
        <v>145.5</v>
      </c>
      <c r="BN57" s="24">
        <f t="shared" si="21"/>
        <v>145.5</v>
      </c>
      <c r="BO57" s="24">
        <f t="shared" si="21"/>
        <v>194</v>
      </c>
      <c r="BP57" s="24">
        <f t="shared" si="21"/>
        <v>194</v>
      </c>
      <c r="BQ57" s="24">
        <f t="shared" si="21"/>
        <v>194</v>
      </c>
      <c r="BR57" s="24">
        <f t="shared" si="21"/>
        <v>145.5</v>
      </c>
      <c r="BS57" s="30">
        <f>SUM(BG57:BR57)</f>
        <v>2085.5</v>
      </c>
    </row>
    <row r="58" spans="58:84" x14ac:dyDescent="0.15">
      <c r="BF58" s="17" t="s">
        <v>28</v>
      </c>
      <c r="BG58" s="24">
        <v>150</v>
      </c>
      <c r="BH58" s="26">
        <v>100</v>
      </c>
      <c r="BI58" s="26">
        <v>150</v>
      </c>
      <c r="BJ58" s="26">
        <v>250</v>
      </c>
      <c r="BK58" s="26">
        <v>260</v>
      </c>
      <c r="BL58" s="26">
        <v>210</v>
      </c>
      <c r="BM58" s="27">
        <v>140</v>
      </c>
      <c r="BN58" s="27">
        <v>130</v>
      </c>
      <c r="BO58" s="27">
        <v>190</v>
      </c>
      <c r="BP58" s="28">
        <v>200</v>
      </c>
      <c r="BQ58" s="27"/>
      <c r="BR58" s="27"/>
      <c r="BS58" s="30">
        <f>SUM(BG58:BR58)</f>
        <v>1780</v>
      </c>
    </row>
    <row r="59" spans="58:84" x14ac:dyDescent="0.15">
      <c r="BF59" s="12" t="s">
        <v>32</v>
      </c>
      <c r="BG59" s="22">
        <f>BG56</f>
        <v>150</v>
      </c>
      <c r="BH59" s="22">
        <f t="shared" ref="BH59:BR59" si="22">BG59+BH56</f>
        <v>250</v>
      </c>
      <c r="BI59" s="22">
        <f t="shared" si="22"/>
        <v>400</v>
      </c>
      <c r="BJ59" s="22">
        <f t="shared" si="22"/>
        <v>650</v>
      </c>
      <c r="BK59" s="22">
        <f t="shared" si="22"/>
        <v>900</v>
      </c>
      <c r="BL59" s="22">
        <f t="shared" si="22"/>
        <v>1100</v>
      </c>
      <c r="BM59" s="22">
        <f t="shared" si="22"/>
        <v>1250</v>
      </c>
      <c r="BN59" s="22">
        <f t="shared" si="22"/>
        <v>1400</v>
      </c>
      <c r="BO59" s="22">
        <f t="shared" si="22"/>
        <v>1600</v>
      </c>
      <c r="BP59" s="22">
        <f t="shared" si="22"/>
        <v>1800</v>
      </c>
      <c r="BQ59" s="22">
        <f t="shared" si="22"/>
        <v>2000</v>
      </c>
      <c r="BR59" s="22">
        <f t="shared" si="22"/>
        <v>2150</v>
      </c>
    </row>
    <row r="60" spans="58:84" x14ac:dyDescent="0.15">
      <c r="BF60" s="17" t="s">
        <v>33</v>
      </c>
      <c r="BG60" s="21">
        <f>BG57</f>
        <v>145.5</v>
      </c>
      <c r="BH60" s="21">
        <f t="shared" ref="BH60:BR60" si="23">BG60+BH57</f>
        <v>242.5</v>
      </c>
      <c r="BI60" s="21">
        <f t="shared" si="23"/>
        <v>388</v>
      </c>
      <c r="BJ60" s="21">
        <f t="shared" si="23"/>
        <v>630.5</v>
      </c>
      <c r="BK60" s="21">
        <f t="shared" si="23"/>
        <v>873</v>
      </c>
      <c r="BL60" s="21">
        <f t="shared" si="23"/>
        <v>1067</v>
      </c>
      <c r="BM60" s="21">
        <f t="shared" si="23"/>
        <v>1212.5</v>
      </c>
      <c r="BN60" s="21">
        <f t="shared" si="23"/>
        <v>1358</v>
      </c>
      <c r="BO60" s="21">
        <f t="shared" si="23"/>
        <v>1552</v>
      </c>
      <c r="BP60" s="21">
        <f t="shared" si="23"/>
        <v>1746</v>
      </c>
      <c r="BQ60" s="21">
        <f t="shared" si="23"/>
        <v>1940</v>
      </c>
      <c r="BR60" s="21">
        <f t="shared" si="23"/>
        <v>2085.5</v>
      </c>
    </row>
    <row r="61" spans="58:84" x14ac:dyDescent="0.15">
      <c r="BF61" s="17" t="s">
        <v>29</v>
      </c>
      <c r="BG61" s="21">
        <f>BG58</f>
        <v>150</v>
      </c>
      <c r="BH61" s="21">
        <f t="shared" ref="BH61:BP61" si="24">BG61+BH58</f>
        <v>250</v>
      </c>
      <c r="BI61" s="21">
        <f t="shared" si="24"/>
        <v>400</v>
      </c>
      <c r="BJ61" s="21">
        <f t="shared" si="24"/>
        <v>650</v>
      </c>
      <c r="BK61" s="21">
        <f t="shared" si="24"/>
        <v>910</v>
      </c>
      <c r="BL61" s="21">
        <f t="shared" si="24"/>
        <v>1120</v>
      </c>
      <c r="BM61" s="21">
        <f t="shared" si="24"/>
        <v>1260</v>
      </c>
      <c r="BN61" s="21">
        <f t="shared" si="24"/>
        <v>1390</v>
      </c>
      <c r="BO61" s="21">
        <f t="shared" si="24"/>
        <v>1580</v>
      </c>
      <c r="BP61" s="21">
        <f t="shared" si="24"/>
        <v>1780</v>
      </c>
      <c r="BQ61" s="21"/>
      <c r="BR61" s="21"/>
    </row>
    <row r="70" spans="72:95" ht="4.5" customHeight="1" x14ac:dyDescent="0.15"/>
    <row r="71" spans="72:95" x14ac:dyDescent="0.15">
      <c r="BT71" s="31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</row>
    <row r="72" spans="72:95" x14ac:dyDescent="0.15">
      <c r="BT72" s="31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</row>
    <row r="73" spans="72:95" ht="4.5" customHeight="1" x14ac:dyDescent="0.15"/>
  </sheetData>
  <mergeCells count="121">
    <mergeCell ref="AY1:BD1"/>
    <mergeCell ref="AY2:BD2"/>
    <mergeCell ref="AY3:AZ3"/>
    <mergeCell ref="BA3:BB3"/>
    <mergeCell ref="BC3:BD3"/>
    <mergeCell ref="A6:F7"/>
    <mergeCell ref="J6:L6"/>
    <mergeCell ref="M6:O6"/>
    <mergeCell ref="AC6:AE6"/>
    <mergeCell ref="AF6:AH6"/>
    <mergeCell ref="AV6:AX6"/>
    <mergeCell ref="AY6:BA6"/>
    <mergeCell ref="J7:L8"/>
    <mergeCell ref="M7:O8"/>
    <mergeCell ref="AC7:AE8"/>
    <mergeCell ref="AF7:AH8"/>
    <mergeCell ref="AV7:AX8"/>
    <mergeCell ref="AY7:BA8"/>
    <mergeCell ref="A8:D9"/>
    <mergeCell ref="T8:W9"/>
    <mergeCell ref="AM8:AP9"/>
    <mergeCell ref="J9:L9"/>
    <mergeCell ref="M9:O9"/>
    <mergeCell ref="AC9:AE9"/>
    <mergeCell ref="AF9:AH9"/>
    <mergeCell ref="AV9:AX9"/>
    <mergeCell ref="AY9:BA9"/>
    <mergeCell ref="D11:F11"/>
    <mergeCell ref="G11:I11"/>
    <mergeCell ref="J11:L11"/>
    <mergeCell ref="M11:O11"/>
    <mergeCell ref="W11:Y11"/>
    <mergeCell ref="Z11:AB11"/>
    <mergeCell ref="AC11:AE11"/>
    <mergeCell ref="AF11:AH11"/>
    <mergeCell ref="AP11:AR11"/>
    <mergeCell ref="AS11:AU11"/>
    <mergeCell ref="AV11:AX11"/>
    <mergeCell ref="AY11:BA11"/>
    <mergeCell ref="D12:F12"/>
    <mergeCell ref="G12:I12"/>
    <mergeCell ref="J12:L12"/>
    <mergeCell ref="M12:O12"/>
    <mergeCell ref="W12:Y12"/>
    <mergeCell ref="Z12:AB12"/>
    <mergeCell ref="AC12:AE12"/>
    <mergeCell ref="AF12:AH12"/>
    <mergeCell ref="AP12:AR12"/>
    <mergeCell ref="AS12:AU12"/>
    <mergeCell ref="AV12:AX12"/>
    <mergeCell ref="AY12:BA12"/>
    <mergeCell ref="D13:F13"/>
    <mergeCell ref="G13:I13"/>
    <mergeCell ref="J13:L13"/>
    <mergeCell ref="M13:O13"/>
    <mergeCell ref="W13:Y13"/>
    <mergeCell ref="Z13:AB13"/>
    <mergeCell ref="AC13:AE13"/>
    <mergeCell ref="AF13:AH13"/>
    <mergeCell ref="AP13:AR13"/>
    <mergeCell ref="AS13:AU13"/>
    <mergeCell ref="AV13:AX13"/>
    <mergeCell ref="AY13:BA13"/>
    <mergeCell ref="A26:F27"/>
    <mergeCell ref="J26:L26"/>
    <mergeCell ref="M26:O26"/>
    <mergeCell ref="AC26:AE26"/>
    <mergeCell ref="AF26:AH26"/>
    <mergeCell ref="AV26:AX26"/>
    <mergeCell ref="AY26:BA26"/>
    <mergeCell ref="J27:L28"/>
    <mergeCell ref="M27:O28"/>
    <mergeCell ref="AC27:AE28"/>
    <mergeCell ref="AF27:AH28"/>
    <mergeCell ref="AV27:AX28"/>
    <mergeCell ref="AY27:BA28"/>
    <mergeCell ref="A28:D29"/>
    <mergeCell ref="T28:W29"/>
    <mergeCell ref="AM28:AP29"/>
    <mergeCell ref="J29:L29"/>
    <mergeCell ref="M29:O29"/>
    <mergeCell ref="AC29:AE29"/>
    <mergeCell ref="AF29:AH29"/>
    <mergeCell ref="AV29:AX29"/>
    <mergeCell ref="AY29:BA29"/>
    <mergeCell ref="D31:F31"/>
    <mergeCell ref="G31:I31"/>
    <mergeCell ref="J31:L31"/>
    <mergeCell ref="M31:O31"/>
    <mergeCell ref="W31:Y31"/>
    <mergeCell ref="Z31:AB31"/>
    <mergeCell ref="AC31:AE31"/>
    <mergeCell ref="AF31:AH31"/>
    <mergeCell ref="AP31:AR31"/>
    <mergeCell ref="AS31:AU31"/>
    <mergeCell ref="AV31:AX31"/>
    <mergeCell ref="AY31:BA31"/>
    <mergeCell ref="D32:F32"/>
    <mergeCell ref="G32:I32"/>
    <mergeCell ref="J32:L32"/>
    <mergeCell ref="M32:O32"/>
    <mergeCell ref="W32:Y32"/>
    <mergeCell ref="Z32:AB32"/>
    <mergeCell ref="AC32:AE32"/>
    <mergeCell ref="AF32:AH32"/>
    <mergeCell ref="AP32:AR32"/>
    <mergeCell ref="AS32:AU32"/>
    <mergeCell ref="AV32:AX32"/>
    <mergeCell ref="AY32:BA32"/>
    <mergeCell ref="D33:F33"/>
    <mergeCell ref="G33:I33"/>
    <mergeCell ref="J33:L33"/>
    <mergeCell ref="M33:O33"/>
    <mergeCell ref="W33:Y33"/>
    <mergeCell ref="Z33:AB33"/>
    <mergeCell ref="AC33:AE33"/>
    <mergeCell ref="AF33:AH33"/>
    <mergeCell ref="AP33:AR33"/>
    <mergeCell ref="AS33:AU33"/>
    <mergeCell ref="AV33:AX33"/>
    <mergeCell ref="AY33:BA33"/>
  </mergeCells>
  <phoneticPr fontId="3"/>
  <dataValidations count="1">
    <dataValidation type="list" allowBlank="1" showInputMessage="1" showErrorMessage="1" sqref="BG9">
      <formula1>$BU$10:$BU$21</formula1>
    </dataValidation>
  </dataValidations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landscape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73"/>
  <sheetViews>
    <sheetView showGridLines="0" zoomScaleNormal="100" zoomScaleSheetLayoutView="100" workbookViewId="0">
      <selection activeCell="BE25" sqref="BE25"/>
    </sheetView>
  </sheetViews>
  <sheetFormatPr defaultColWidth="7.5" defaultRowHeight="13.5" x14ac:dyDescent="0.15"/>
  <cols>
    <col min="1" max="18" width="2.625" style="1" customWidth="1"/>
    <col min="19" max="19" width="0.875" style="2" customWidth="1"/>
    <col min="20" max="37" width="2.625" style="2" customWidth="1"/>
    <col min="38" max="38" width="0.875" style="2" customWidth="1"/>
    <col min="39" max="56" width="2.625" style="2" customWidth="1"/>
    <col min="57" max="57" width="10.625" style="2" customWidth="1"/>
    <col min="58" max="58" width="18" style="1" bestFit="1" customWidth="1"/>
    <col min="59" max="70" width="7.875" style="19" customWidth="1"/>
    <col min="71" max="71" width="9.25" style="19" bestFit="1" customWidth="1"/>
    <col min="72" max="72" width="8.375" style="19" bestFit="1" customWidth="1"/>
    <col min="73" max="16384" width="7.5" style="1"/>
  </cols>
  <sheetData>
    <row r="1" spans="1:95" ht="12.6" customHeight="1" x14ac:dyDescent="0.15">
      <c r="AY1" s="35"/>
      <c r="AZ1" s="36"/>
      <c r="BA1" s="36"/>
      <c r="BB1" s="36"/>
      <c r="BC1" s="36"/>
      <c r="BD1" s="36"/>
    </row>
    <row r="2" spans="1:95" ht="21.75" customHeight="1" x14ac:dyDescent="0.15">
      <c r="A2" s="4" t="s">
        <v>45</v>
      </c>
      <c r="AY2" s="36"/>
      <c r="AZ2" s="36"/>
      <c r="BA2" s="36"/>
      <c r="BB2" s="36"/>
      <c r="BC2" s="36"/>
      <c r="BD2" s="36"/>
    </row>
    <row r="3" spans="1:95" ht="12" customHeight="1" x14ac:dyDescent="0.15">
      <c r="AY3" s="36"/>
      <c r="AZ3" s="36"/>
      <c r="BA3" s="36"/>
      <c r="BB3" s="36"/>
      <c r="BC3" s="36"/>
      <c r="BD3" s="36"/>
    </row>
    <row r="4" spans="1:95" ht="12" customHeight="1" x14ac:dyDescent="0.15">
      <c r="AY4" s="3"/>
      <c r="AZ4" s="3"/>
      <c r="BA4" s="3"/>
      <c r="BB4" s="3"/>
      <c r="BC4" s="3"/>
      <c r="BD4" s="3"/>
    </row>
    <row r="5" spans="1:95" ht="15" customHeight="1" x14ac:dyDescent="0.15"/>
    <row r="6" spans="1:95" ht="12.6" customHeight="1" x14ac:dyDescent="0.15">
      <c r="A6" s="56"/>
      <c r="B6" s="56"/>
      <c r="C6" s="56"/>
      <c r="D6" s="56"/>
      <c r="E6" s="56"/>
      <c r="F6" s="56"/>
      <c r="J6" s="32" t="s">
        <v>11</v>
      </c>
      <c r="K6" s="33"/>
      <c r="L6" s="34"/>
      <c r="M6" s="32" t="s">
        <v>12</v>
      </c>
      <c r="N6" s="33"/>
      <c r="O6" s="34"/>
      <c r="AC6" s="32" t="s">
        <v>11</v>
      </c>
      <c r="AD6" s="33"/>
      <c r="AE6" s="34"/>
      <c r="AF6" s="32" t="s">
        <v>12</v>
      </c>
      <c r="AG6" s="33"/>
      <c r="AH6" s="34"/>
      <c r="AV6" s="32" t="s">
        <v>11</v>
      </c>
      <c r="AW6" s="33"/>
      <c r="AX6" s="34"/>
      <c r="AY6" s="32" t="s">
        <v>12</v>
      </c>
      <c r="AZ6" s="33"/>
      <c r="BA6" s="34"/>
    </row>
    <row r="7" spans="1:95" ht="13.5" customHeight="1" thickBot="1" x14ac:dyDescent="0.2">
      <c r="A7" s="56"/>
      <c r="B7" s="56"/>
      <c r="C7" s="56"/>
      <c r="D7" s="56"/>
      <c r="E7" s="56"/>
      <c r="F7" s="56"/>
      <c r="J7" s="37" t="str">
        <f>IF(J9&lt;=1,"○",IF(AND(J9&gt;1,J9&lt;1.06),"△","×"))</f>
        <v>△</v>
      </c>
      <c r="K7" s="38"/>
      <c r="L7" s="39"/>
      <c r="M7" s="37" t="str">
        <f>IF(M9&lt;=1,"○",IF(AND(M9&gt;1,M9&lt;1.06),"△","×"))</f>
        <v>△</v>
      </c>
      <c r="N7" s="38"/>
      <c r="O7" s="39"/>
      <c r="AC7" s="37" t="str">
        <f>IF(AC9&lt;=1,"○",IF(AND(AC9&gt;1,AC9&lt;1.06),"△","×"))</f>
        <v>△</v>
      </c>
      <c r="AD7" s="38"/>
      <c r="AE7" s="39"/>
      <c r="AF7" s="37" t="str">
        <f>IF(AF9&lt;=1,"○",IF(AND(AF9&gt;1,AF9&lt;1.06),"△","×"))</f>
        <v>△</v>
      </c>
      <c r="AG7" s="38"/>
      <c r="AH7" s="39"/>
      <c r="AV7" s="37" t="str">
        <f>IF(AV9&lt;=1,"○",IF(AND(AV9&gt;1,AV9&lt;1.06),"△","×"))</f>
        <v>○</v>
      </c>
      <c r="AW7" s="38"/>
      <c r="AX7" s="39"/>
      <c r="AY7" s="37" t="str">
        <f>IF(AY9&lt;=1,"○",IF(AND(AY9&gt;1,AY9&lt;1.06),"△","×"))</f>
        <v>△</v>
      </c>
      <c r="AZ7" s="38"/>
      <c r="BA7" s="39"/>
    </row>
    <row r="8" spans="1:95" ht="13.5" customHeight="1" x14ac:dyDescent="0.15">
      <c r="A8" s="50" t="s">
        <v>20</v>
      </c>
      <c r="B8" s="51"/>
      <c r="C8" s="51"/>
      <c r="D8" s="52"/>
      <c r="E8" s="5"/>
      <c r="F8" s="5"/>
      <c r="J8" s="40"/>
      <c r="K8" s="41"/>
      <c r="L8" s="42"/>
      <c r="M8" s="40"/>
      <c r="N8" s="41"/>
      <c r="O8" s="42"/>
      <c r="T8" s="50" t="s">
        <v>21</v>
      </c>
      <c r="U8" s="51"/>
      <c r="V8" s="51"/>
      <c r="W8" s="52"/>
      <c r="AC8" s="40"/>
      <c r="AD8" s="41"/>
      <c r="AE8" s="42"/>
      <c r="AF8" s="40"/>
      <c r="AG8" s="41"/>
      <c r="AH8" s="42"/>
      <c r="AM8" s="50" t="s">
        <v>22</v>
      </c>
      <c r="AN8" s="51"/>
      <c r="AO8" s="51"/>
      <c r="AP8" s="52"/>
      <c r="AV8" s="40"/>
      <c r="AW8" s="41"/>
      <c r="AX8" s="42"/>
      <c r="AY8" s="40"/>
      <c r="AZ8" s="41"/>
      <c r="BA8" s="42"/>
      <c r="BG8" s="20" t="s">
        <v>17</v>
      </c>
    </row>
    <row r="9" spans="1:95" ht="12.6" customHeight="1" thickBot="1" x14ac:dyDescent="0.2">
      <c r="A9" s="53"/>
      <c r="B9" s="54"/>
      <c r="C9" s="54"/>
      <c r="D9" s="55"/>
      <c r="E9" s="6"/>
      <c r="F9" s="6"/>
      <c r="J9" s="43">
        <f>J12/G12</f>
        <v>1.0232300884955752</v>
      </c>
      <c r="K9" s="43"/>
      <c r="L9" s="43"/>
      <c r="M9" s="43">
        <f>J13/G13</f>
        <v>1.0184582618470095</v>
      </c>
      <c r="N9" s="43"/>
      <c r="O9" s="43"/>
      <c r="T9" s="53"/>
      <c r="U9" s="54"/>
      <c r="V9" s="54"/>
      <c r="W9" s="55"/>
      <c r="X9" s="6"/>
      <c r="Y9" s="6"/>
      <c r="Z9" s="1"/>
      <c r="AA9" s="1"/>
      <c r="AB9" s="1"/>
      <c r="AC9" s="43">
        <f>AC12/Z12</f>
        <v>1.0538373424971363</v>
      </c>
      <c r="AD9" s="43"/>
      <c r="AE9" s="43"/>
      <c r="AF9" s="43">
        <f>AC13/Z13</f>
        <v>1.0011454753722795</v>
      </c>
      <c r="AG9" s="43"/>
      <c r="AH9" s="43"/>
      <c r="AI9" s="1"/>
      <c r="AJ9" s="1"/>
      <c r="AK9" s="1"/>
      <c r="AM9" s="53"/>
      <c r="AN9" s="54"/>
      <c r="AO9" s="54"/>
      <c r="AP9" s="55"/>
      <c r="AQ9" s="6"/>
      <c r="AR9" s="6"/>
      <c r="AS9" s="1"/>
      <c r="AT9" s="1"/>
      <c r="AU9" s="1"/>
      <c r="AV9" s="43">
        <f>AV12/AS12</f>
        <v>0.97826086956521741</v>
      </c>
      <c r="AW9" s="43"/>
      <c r="AX9" s="43"/>
      <c r="AY9" s="43">
        <f>AV13/AS13</f>
        <v>1.0118833273316528</v>
      </c>
      <c r="AZ9" s="43"/>
      <c r="BA9" s="43"/>
      <c r="BB9" s="1"/>
      <c r="BC9" s="1"/>
      <c r="BD9" s="1"/>
      <c r="BF9" s="1" t="s">
        <v>20</v>
      </c>
      <c r="BG9" s="21" t="s">
        <v>9</v>
      </c>
    </row>
    <row r="10" spans="1:95" x14ac:dyDescent="0.15">
      <c r="A10" s="7"/>
      <c r="B10" s="2"/>
      <c r="C10" s="2"/>
      <c r="D10" s="2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9"/>
      <c r="T10" s="10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9"/>
      <c r="AM10" s="10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9"/>
      <c r="BE10" s="11"/>
      <c r="BF10" s="12"/>
      <c r="BG10" s="22" t="s">
        <v>13</v>
      </c>
      <c r="BH10" s="22" t="s">
        <v>0</v>
      </c>
      <c r="BI10" s="22" t="s">
        <v>1</v>
      </c>
      <c r="BJ10" s="22" t="s">
        <v>2</v>
      </c>
      <c r="BK10" s="22" t="s">
        <v>3</v>
      </c>
      <c r="BL10" s="22" t="s">
        <v>4</v>
      </c>
      <c r="BM10" s="22" t="s">
        <v>5</v>
      </c>
      <c r="BN10" s="22" t="s">
        <v>6</v>
      </c>
      <c r="BO10" s="22" t="s">
        <v>7</v>
      </c>
      <c r="BP10" s="22" t="s">
        <v>8</v>
      </c>
      <c r="BQ10" s="22" t="s">
        <v>9</v>
      </c>
      <c r="BR10" s="22" t="s">
        <v>10</v>
      </c>
      <c r="BS10" s="29" t="s">
        <v>34</v>
      </c>
      <c r="BT10" s="31"/>
      <c r="BU10" s="18" t="s">
        <v>13</v>
      </c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</row>
    <row r="11" spans="1:95" x14ac:dyDescent="0.15">
      <c r="A11" s="7"/>
      <c r="B11" s="2"/>
      <c r="C11" s="11"/>
      <c r="D11" s="57"/>
      <c r="E11" s="58"/>
      <c r="F11" s="59"/>
      <c r="G11" s="32" t="s">
        <v>14</v>
      </c>
      <c r="H11" s="33"/>
      <c r="I11" s="34"/>
      <c r="J11" s="32" t="s">
        <v>15</v>
      </c>
      <c r="K11" s="33"/>
      <c r="L11" s="34"/>
      <c r="M11" s="32" t="s">
        <v>16</v>
      </c>
      <c r="N11" s="33"/>
      <c r="O11" s="34"/>
      <c r="P11" s="13"/>
      <c r="Q11" s="3"/>
      <c r="R11" s="11"/>
      <c r="T11" s="7"/>
      <c r="V11" s="11"/>
      <c r="W11" s="57"/>
      <c r="X11" s="58"/>
      <c r="Y11" s="59"/>
      <c r="Z11" s="32" t="s">
        <v>14</v>
      </c>
      <c r="AA11" s="33"/>
      <c r="AB11" s="34"/>
      <c r="AC11" s="32" t="s">
        <v>15</v>
      </c>
      <c r="AD11" s="33"/>
      <c r="AE11" s="34"/>
      <c r="AF11" s="32" t="s">
        <v>16</v>
      </c>
      <c r="AG11" s="33"/>
      <c r="AH11" s="34"/>
      <c r="AI11" s="13"/>
      <c r="AJ11" s="3"/>
      <c r="AK11" s="11"/>
      <c r="AM11" s="7"/>
      <c r="AO11" s="11"/>
      <c r="AP11" s="57"/>
      <c r="AQ11" s="58"/>
      <c r="AR11" s="59"/>
      <c r="AS11" s="32" t="s">
        <v>14</v>
      </c>
      <c r="AT11" s="33"/>
      <c r="AU11" s="34"/>
      <c r="AV11" s="32" t="s">
        <v>15</v>
      </c>
      <c r="AW11" s="33"/>
      <c r="AX11" s="34"/>
      <c r="AY11" s="32" t="s">
        <v>16</v>
      </c>
      <c r="AZ11" s="33"/>
      <c r="BA11" s="34"/>
      <c r="BB11" s="13"/>
      <c r="BC11" s="3"/>
      <c r="BD11" s="11"/>
      <c r="BE11" s="11"/>
      <c r="BF11" s="12" t="s">
        <v>30</v>
      </c>
      <c r="BG11" s="23">
        <f t="shared" ref="BG11:BR11" si="0">SUM(BG20,BG29,BG38,BG47,BG56)</f>
        <v>1300</v>
      </c>
      <c r="BH11" s="23">
        <f t="shared" si="0"/>
        <v>850</v>
      </c>
      <c r="BI11" s="23">
        <f t="shared" si="0"/>
        <v>1150</v>
      </c>
      <c r="BJ11" s="23">
        <f t="shared" si="0"/>
        <v>1800</v>
      </c>
      <c r="BK11" s="23">
        <f t="shared" si="0"/>
        <v>1800</v>
      </c>
      <c r="BL11" s="23">
        <f t="shared" si="0"/>
        <v>1550</v>
      </c>
      <c r="BM11" s="23">
        <f t="shared" si="0"/>
        <v>1100</v>
      </c>
      <c r="BN11" s="23">
        <f t="shared" si="0"/>
        <v>1100</v>
      </c>
      <c r="BO11" s="23">
        <f t="shared" si="0"/>
        <v>1350</v>
      </c>
      <c r="BP11" s="23">
        <f t="shared" si="0"/>
        <v>1550</v>
      </c>
      <c r="BQ11" s="23">
        <f t="shared" si="0"/>
        <v>1550</v>
      </c>
      <c r="BR11" s="23">
        <f t="shared" si="0"/>
        <v>1300</v>
      </c>
      <c r="BS11" s="19">
        <f>SUM(BG11:BR11)</f>
        <v>16400</v>
      </c>
      <c r="BT11" s="31"/>
      <c r="BU11" s="18" t="s">
        <v>36</v>
      </c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</row>
    <row r="12" spans="1:95" x14ac:dyDescent="0.15">
      <c r="A12" s="7"/>
      <c r="B12" s="2"/>
      <c r="C12" s="11"/>
      <c r="D12" s="32" t="s">
        <v>11</v>
      </c>
      <c r="E12" s="33"/>
      <c r="F12" s="34"/>
      <c r="G12" s="44">
        <f>HLOOKUP(BG9,BF10:BR16,3,0)</f>
        <v>1808</v>
      </c>
      <c r="H12" s="45"/>
      <c r="I12" s="46"/>
      <c r="J12" s="44">
        <f>HLOOKUP(BG9,BF10:BR16,4,0)</f>
        <v>1850</v>
      </c>
      <c r="K12" s="45"/>
      <c r="L12" s="46"/>
      <c r="M12" s="47">
        <f>G12-J12</f>
        <v>-42</v>
      </c>
      <c r="N12" s="48"/>
      <c r="O12" s="49"/>
      <c r="P12" s="13"/>
      <c r="Q12" s="3"/>
      <c r="R12" s="11"/>
      <c r="T12" s="7"/>
      <c r="V12" s="11"/>
      <c r="W12" s="32" t="s">
        <v>11</v>
      </c>
      <c r="X12" s="33"/>
      <c r="Y12" s="34"/>
      <c r="Z12" s="60">
        <f>HLOOKUP(BG9,BF19:BR25,3,0)</f>
        <v>436.5</v>
      </c>
      <c r="AA12" s="61"/>
      <c r="AB12" s="62"/>
      <c r="AC12" s="63">
        <f>HLOOKUP(BG9,BF19:BR25,4,0)</f>
        <v>460</v>
      </c>
      <c r="AD12" s="64"/>
      <c r="AE12" s="65"/>
      <c r="AF12" s="47">
        <f>Z12-AC12</f>
        <v>-23.5</v>
      </c>
      <c r="AG12" s="48"/>
      <c r="AH12" s="49"/>
      <c r="AI12" s="13"/>
      <c r="AJ12" s="3"/>
      <c r="AK12" s="11"/>
      <c r="AM12" s="7"/>
      <c r="AO12" s="11"/>
      <c r="AP12" s="32" t="s">
        <v>11</v>
      </c>
      <c r="AQ12" s="33"/>
      <c r="AR12" s="34"/>
      <c r="AS12" s="44">
        <f>HLOOKUP(BG9,BF28:BR34,3,0)</f>
        <v>644</v>
      </c>
      <c r="AT12" s="45"/>
      <c r="AU12" s="46"/>
      <c r="AV12" s="44">
        <f>HLOOKUP(BG9,BF28:BR34,4,0)</f>
        <v>630</v>
      </c>
      <c r="AW12" s="45"/>
      <c r="AX12" s="46"/>
      <c r="AY12" s="47">
        <f>AS12-AV12</f>
        <v>14</v>
      </c>
      <c r="AZ12" s="48"/>
      <c r="BA12" s="49"/>
      <c r="BB12" s="13"/>
      <c r="BC12" s="3"/>
      <c r="BD12" s="11"/>
      <c r="BE12" s="11"/>
      <c r="BF12" s="17" t="s">
        <v>31</v>
      </c>
      <c r="BG12" s="24">
        <f t="shared" ref="BG12:BR12" si="1">SUM(BG21,BG30,BG39,BG48,BG57)</f>
        <v>1261</v>
      </c>
      <c r="BH12" s="24">
        <f t="shared" si="1"/>
        <v>1044.5</v>
      </c>
      <c r="BI12" s="24">
        <f t="shared" si="1"/>
        <v>1448</v>
      </c>
      <c r="BJ12" s="24">
        <f t="shared" si="1"/>
        <v>1915</v>
      </c>
      <c r="BK12" s="24">
        <f t="shared" si="1"/>
        <v>1795</v>
      </c>
      <c r="BL12" s="24">
        <f t="shared" si="1"/>
        <v>1668</v>
      </c>
      <c r="BM12" s="24">
        <f t="shared" si="1"/>
        <v>1278.5</v>
      </c>
      <c r="BN12" s="24">
        <f t="shared" si="1"/>
        <v>1313.5</v>
      </c>
      <c r="BO12" s="24">
        <f t="shared" si="1"/>
        <v>1606.5</v>
      </c>
      <c r="BP12" s="24">
        <f t="shared" si="1"/>
        <v>1765</v>
      </c>
      <c r="BQ12" s="24">
        <f t="shared" si="1"/>
        <v>1808</v>
      </c>
      <c r="BR12" s="24">
        <f t="shared" si="1"/>
        <v>1660</v>
      </c>
      <c r="BS12" s="19">
        <f>SUM(BG12:BR12)</f>
        <v>18563</v>
      </c>
      <c r="BT12" s="31"/>
      <c r="BU12" s="18" t="s">
        <v>1</v>
      </c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</row>
    <row r="13" spans="1:95" x14ac:dyDescent="0.15">
      <c r="A13" s="7"/>
      <c r="B13" s="2"/>
      <c r="C13" s="11"/>
      <c r="D13" s="32" t="s">
        <v>12</v>
      </c>
      <c r="E13" s="33"/>
      <c r="F13" s="34"/>
      <c r="G13" s="44">
        <f>HLOOKUP(BG9,BF10:BR16,6,0)</f>
        <v>16903</v>
      </c>
      <c r="H13" s="45"/>
      <c r="I13" s="46"/>
      <c r="J13" s="44">
        <f>HLOOKUP(BG9,BF10:BR16,7,0)</f>
        <v>17215</v>
      </c>
      <c r="K13" s="45"/>
      <c r="L13" s="46"/>
      <c r="M13" s="47">
        <f>G13-J13</f>
        <v>-312</v>
      </c>
      <c r="N13" s="48"/>
      <c r="O13" s="49"/>
      <c r="P13" s="13"/>
      <c r="Q13" s="3"/>
      <c r="R13" s="11"/>
      <c r="T13" s="7"/>
      <c r="V13" s="11"/>
      <c r="W13" s="32" t="s">
        <v>12</v>
      </c>
      <c r="X13" s="33"/>
      <c r="Y13" s="34"/>
      <c r="Z13" s="60">
        <f>HLOOKUP(BG9,BF19:BR25,6,0)</f>
        <v>4365</v>
      </c>
      <c r="AA13" s="61"/>
      <c r="AB13" s="62"/>
      <c r="AC13" s="63">
        <f>HLOOKUP(BG9,BF19:BR25,7,0)</f>
        <v>4370</v>
      </c>
      <c r="AD13" s="64"/>
      <c r="AE13" s="65"/>
      <c r="AF13" s="47">
        <f>Z13-AC13</f>
        <v>-5</v>
      </c>
      <c r="AG13" s="48"/>
      <c r="AH13" s="49"/>
      <c r="AI13" s="13"/>
      <c r="AJ13" s="3"/>
      <c r="AK13" s="11"/>
      <c r="AM13" s="7"/>
      <c r="AO13" s="11"/>
      <c r="AP13" s="32" t="s">
        <v>12</v>
      </c>
      <c r="AQ13" s="33"/>
      <c r="AR13" s="34"/>
      <c r="AS13" s="44">
        <f>HLOOKUP(BG9,BF28:BR34,6,0)</f>
        <v>5554</v>
      </c>
      <c r="AT13" s="45"/>
      <c r="AU13" s="46"/>
      <c r="AV13" s="44">
        <f>HLOOKUP(BG9,BF28:BR34,7,0)</f>
        <v>5620</v>
      </c>
      <c r="AW13" s="45"/>
      <c r="AX13" s="46"/>
      <c r="AY13" s="47">
        <f>AS13-AV13</f>
        <v>-66</v>
      </c>
      <c r="AZ13" s="48"/>
      <c r="BA13" s="49"/>
      <c r="BB13" s="13"/>
      <c r="BC13" s="3"/>
      <c r="BD13" s="11"/>
      <c r="BE13" s="11"/>
      <c r="BF13" s="17" t="s">
        <v>28</v>
      </c>
      <c r="BG13" s="25">
        <f t="shared" ref="BG13:BQ13" si="2">SUM(BG22,BG31,BG40,BG49,BG58)</f>
        <v>1290</v>
      </c>
      <c r="BH13" s="25">
        <f t="shared" si="2"/>
        <v>1060</v>
      </c>
      <c r="BI13" s="25">
        <f t="shared" si="2"/>
        <v>1430</v>
      </c>
      <c r="BJ13" s="25">
        <f t="shared" si="2"/>
        <v>1970</v>
      </c>
      <c r="BK13" s="25">
        <f t="shared" si="2"/>
        <v>1890</v>
      </c>
      <c r="BL13" s="25">
        <f t="shared" si="2"/>
        <v>1770</v>
      </c>
      <c r="BM13" s="25">
        <f t="shared" si="2"/>
        <v>1260</v>
      </c>
      <c r="BN13" s="25">
        <f t="shared" si="2"/>
        <v>1245</v>
      </c>
      <c r="BO13" s="25">
        <f t="shared" si="2"/>
        <v>1640</v>
      </c>
      <c r="BP13" s="25">
        <f t="shared" si="2"/>
        <v>1810</v>
      </c>
      <c r="BQ13" s="25">
        <f t="shared" si="2"/>
        <v>1850</v>
      </c>
      <c r="BR13" s="25"/>
      <c r="BS13" s="19">
        <f>SUM(BG13:BR13)</f>
        <v>17215</v>
      </c>
      <c r="BT13" s="31"/>
      <c r="BU13" s="18" t="s">
        <v>2</v>
      </c>
    </row>
    <row r="14" spans="1:95" x14ac:dyDescent="0.15">
      <c r="A14" s="7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11"/>
      <c r="T14" s="7"/>
      <c r="AK14" s="11"/>
      <c r="AM14" s="7"/>
      <c r="BD14" s="11"/>
      <c r="BE14" s="11"/>
      <c r="BF14" s="12" t="s">
        <v>32</v>
      </c>
      <c r="BG14" s="22">
        <f>BG11</f>
        <v>1300</v>
      </c>
      <c r="BH14" s="22">
        <f t="shared" ref="BH14:BR14" si="3">BG14+BH11</f>
        <v>2150</v>
      </c>
      <c r="BI14" s="22">
        <f t="shared" si="3"/>
        <v>3300</v>
      </c>
      <c r="BJ14" s="22">
        <f t="shared" si="3"/>
        <v>5100</v>
      </c>
      <c r="BK14" s="22">
        <f t="shared" si="3"/>
        <v>6900</v>
      </c>
      <c r="BL14" s="22">
        <f t="shared" si="3"/>
        <v>8450</v>
      </c>
      <c r="BM14" s="22">
        <f t="shared" si="3"/>
        <v>9550</v>
      </c>
      <c r="BN14" s="22">
        <f t="shared" si="3"/>
        <v>10650</v>
      </c>
      <c r="BO14" s="22">
        <f t="shared" si="3"/>
        <v>12000</v>
      </c>
      <c r="BP14" s="22">
        <f t="shared" si="3"/>
        <v>13550</v>
      </c>
      <c r="BQ14" s="22">
        <f t="shared" si="3"/>
        <v>15100</v>
      </c>
      <c r="BR14" s="22">
        <f t="shared" si="3"/>
        <v>16400</v>
      </c>
      <c r="BT14" s="31"/>
      <c r="BU14" s="18" t="s">
        <v>3</v>
      </c>
    </row>
    <row r="15" spans="1:95" x14ac:dyDescent="0.15">
      <c r="A15" s="7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11"/>
      <c r="T15" s="7"/>
      <c r="AK15" s="11"/>
      <c r="AM15" s="7"/>
      <c r="BD15" s="11"/>
      <c r="BE15" s="11"/>
      <c r="BF15" s="17" t="s">
        <v>33</v>
      </c>
      <c r="BG15" s="21">
        <f>BG12</f>
        <v>1261</v>
      </c>
      <c r="BH15" s="21">
        <f t="shared" ref="BH15:BR15" si="4">BG15+BH12</f>
        <v>2305.5</v>
      </c>
      <c r="BI15" s="21">
        <f t="shared" si="4"/>
        <v>3753.5</v>
      </c>
      <c r="BJ15" s="21">
        <f t="shared" si="4"/>
        <v>5668.5</v>
      </c>
      <c r="BK15" s="21">
        <f t="shared" si="4"/>
        <v>7463.5</v>
      </c>
      <c r="BL15" s="21">
        <f t="shared" si="4"/>
        <v>9131.5</v>
      </c>
      <c r="BM15" s="21">
        <f t="shared" si="4"/>
        <v>10410</v>
      </c>
      <c r="BN15" s="21">
        <f t="shared" si="4"/>
        <v>11723.5</v>
      </c>
      <c r="BO15" s="21">
        <f t="shared" si="4"/>
        <v>13330</v>
      </c>
      <c r="BP15" s="21">
        <f t="shared" si="4"/>
        <v>15095</v>
      </c>
      <c r="BQ15" s="21">
        <f t="shared" si="4"/>
        <v>16903</v>
      </c>
      <c r="BR15" s="21">
        <f t="shared" si="4"/>
        <v>18563</v>
      </c>
      <c r="BU15" s="18" t="s">
        <v>4</v>
      </c>
    </row>
    <row r="16" spans="1:95" x14ac:dyDescent="0.15">
      <c r="A16" s="7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11"/>
      <c r="T16" s="7"/>
      <c r="AK16" s="11"/>
      <c r="AM16" s="7"/>
      <c r="BD16" s="11"/>
      <c r="BE16" s="11"/>
      <c r="BF16" s="17" t="s">
        <v>29</v>
      </c>
      <c r="BG16" s="21">
        <f>BG13</f>
        <v>1290</v>
      </c>
      <c r="BH16" s="21">
        <f t="shared" ref="BH16:BQ16" si="5">BG16+BH13</f>
        <v>2350</v>
      </c>
      <c r="BI16" s="21">
        <f t="shared" si="5"/>
        <v>3780</v>
      </c>
      <c r="BJ16" s="21">
        <f t="shared" si="5"/>
        <v>5750</v>
      </c>
      <c r="BK16" s="21">
        <f t="shared" si="5"/>
        <v>7640</v>
      </c>
      <c r="BL16" s="21">
        <f t="shared" si="5"/>
        <v>9410</v>
      </c>
      <c r="BM16" s="21">
        <f t="shared" si="5"/>
        <v>10670</v>
      </c>
      <c r="BN16" s="21">
        <f t="shared" si="5"/>
        <v>11915</v>
      </c>
      <c r="BO16" s="21">
        <f t="shared" si="5"/>
        <v>13555</v>
      </c>
      <c r="BP16" s="21">
        <f t="shared" si="5"/>
        <v>15365</v>
      </c>
      <c r="BQ16" s="21">
        <f t="shared" si="5"/>
        <v>17215</v>
      </c>
      <c r="BR16" s="21"/>
      <c r="BU16" s="18" t="s">
        <v>5</v>
      </c>
    </row>
    <row r="17" spans="1:85" x14ac:dyDescent="0.15">
      <c r="A17" s="7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11"/>
      <c r="T17" s="7"/>
      <c r="AK17" s="11"/>
      <c r="AM17" s="7"/>
      <c r="BD17" s="11"/>
      <c r="BU17" s="18" t="s">
        <v>6</v>
      </c>
    </row>
    <row r="18" spans="1:85" x14ac:dyDescent="0.15">
      <c r="A18" s="7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11"/>
      <c r="T18" s="7"/>
      <c r="AK18" s="11"/>
      <c r="AM18" s="7"/>
      <c r="BD18" s="11"/>
      <c r="BF18" s="1" t="s">
        <v>21</v>
      </c>
      <c r="BU18" s="18" t="s">
        <v>7</v>
      </c>
    </row>
    <row r="19" spans="1:85" x14ac:dyDescent="0.15">
      <c r="A19" s="7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11"/>
      <c r="T19" s="7"/>
      <c r="AK19" s="11"/>
      <c r="AM19" s="7"/>
      <c r="BD19" s="11"/>
      <c r="BF19" s="12"/>
      <c r="BG19" s="22" t="s">
        <v>13</v>
      </c>
      <c r="BH19" s="22" t="s">
        <v>0</v>
      </c>
      <c r="BI19" s="22" t="s">
        <v>1</v>
      </c>
      <c r="BJ19" s="22" t="s">
        <v>2</v>
      </c>
      <c r="BK19" s="22" t="s">
        <v>3</v>
      </c>
      <c r="BL19" s="22" t="s">
        <v>4</v>
      </c>
      <c r="BM19" s="22" t="s">
        <v>5</v>
      </c>
      <c r="BN19" s="22" t="s">
        <v>6</v>
      </c>
      <c r="BO19" s="22" t="s">
        <v>7</v>
      </c>
      <c r="BP19" s="22" t="s">
        <v>8</v>
      </c>
      <c r="BQ19" s="22" t="s">
        <v>9</v>
      </c>
      <c r="BR19" s="22" t="s">
        <v>10</v>
      </c>
      <c r="BS19" s="29" t="s">
        <v>34</v>
      </c>
      <c r="BU19" s="18" t="s">
        <v>8</v>
      </c>
    </row>
    <row r="20" spans="1:85" x14ac:dyDescent="0.15">
      <c r="A20" s="7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11"/>
      <c r="T20" s="7"/>
      <c r="AK20" s="11"/>
      <c r="AM20" s="7"/>
      <c r="BD20" s="11"/>
      <c r="BF20" s="12" t="s">
        <v>30</v>
      </c>
      <c r="BG20" s="23">
        <v>400</v>
      </c>
      <c r="BH20" s="23">
        <v>300</v>
      </c>
      <c r="BI20" s="23">
        <v>350</v>
      </c>
      <c r="BJ20" s="23">
        <v>500</v>
      </c>
      <c r="BK20" s="23">
        <v>500</v>
      </c>
      <c r="BL20" s="23">
        <v>450</v>
      </c>
      <c r="BM20" s="23">
        <v>350</v>
      </c>
      <c r="BN20" s="23">
        <v>350</v>
      </c>
      <c r="BO20" s="23">
        <v>400</v>
      </c>
      <c r="BP20" s="23">
        <v>450</v>
      </c>
      <c r="BQ20" s="23">
        <v>450</v>
      </c>
      <c r="BR20" s="23">
        <v>400</v>
      </c>
      <c r="BS20" s="19">
        <f>SUM(BG20:BR20)</f>
        <v>4900</v>
      </c>
      <c r="BU20" s="18" t="s">
        <v>9</v>
      </c>
    </row>
    <row r="21" spans="1:85" x14ac:dyDescent="0.15">
      <c r="A21" s="7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11"/>
      <c r="T21" s="7"/>
      <c r="AK21" s="11"/>
      <c r="AM21" s="7"/>
      <c r="BD21" s="11"/>
      <c r="BF21" s="17" t="s">
        <v>31</v>
      </c>
      <c r="BG21" s="24">
        <f t="shared" ref="BG21:BR21" si="6">BG20*0.97</f>
        <v>388</v>
      </c>
      <c r="BH21" s="24">
        <f t="shared" si="6"/>
        <v>291</v>
      </c>
      <c r="BI21" s="24">
        <f t="shared" si="6"/>
        <v>339.5</v>
      </c>
      <c r="BJ21" s="24">
        <f t="shared" si="6"/>
        <v>485</v>
      </c>
      <c r="BK21" s="24">
        <f t="shared" si="6"/>
        <v>485</v>
      </c>
      <c r="BL21" s="24">
        <f t="shared" si="6"/>
        <v>436.5</v>
      </c>
      <c r="BM21" s="24">
        <f t="shared" si="6"/>
        <v>339.5</v>
      </c>
      <c r="BN21" s="24">
        <f t="shared" si="6"/>
        <v>339.5</v>
      </c>
      <c r="BO21" s="24">
        <f t="shared" si="6"/>
        <v>388</v>
      </c>
      <c r="BP21" s="24">
        <f t="shared" si="6"/>
        <v>436.5</v>
      </c>
      <c r="BQ21" s="24">
        <f t="shared" si="6"/>
        <v>436.5</v>
      </c>
      <c r="BR21" s="24">
        <f t="shared" si="6"/>
        <v>388</v>
      </c>
      <c r="BS21" s="30">
        <f>SUM(BG21:BR21)</f>
        <v>4753</v>
      </c>
      <c r="BT21" s="30"/>
      <c r="BU21" s="18" t="s">
        <v>10</v>
      </c>
      <c r="BV21"/>
      <c r="BW21"/>
      <c r="BX21"/>
      <c r="BY21"/>
      <c r="BZ21"/>
      <c r="CA21"/>
      <c r="CB21"/>
      <c r="CC21"/>
      <c r="CD21"/>
      <c r="CE21"/>
      <c r="CF21"/>
      <c r="CG21"/>
    </row>
    <row r="22" spans="1:85" x14ac:dyDescent="0.15">
      <c r="A22" s="7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11"/>
      <c r="T22" s="7"/>
      <c r="AK22" s="11"/>
      <c r="AM22" s="7"/>
      <c r="BD22" s="11"/>
      <c r="BF22" s="17" t="s">
        <v>28</v>
      </c>
      <c r="BG22" s="24">
        <v>350</v>
      </c>
      <c r="BH22" s="26">
        <v>290</v>
      </c>
      <c r="BI22" s="26">
        <v>340</v>
      </c>
      <c r="BJ22" s="26">
        <v>500</v>
      </c>
      <c r="BK22" s="26">
        <v>500</v>
      </c>
      <c r="BL22" s="26">
        <v>450</v>
      </c>
      <c r="BM22" s="27">
        <v>320</v>
      </c>
      <c r="BN22" s="27">
        <v>320</v>
      </c>
      <c r="BO22" s="27">
        <v>390</v>
      </c>
      <c r="BP22" s="28">
        <v>450</v>
      </c>
      <c r="BQ22" s="27">
        <v>460</v>
      </c>
      <c r="BR22" s="27"/>
      <c r="BS22" s="30">
        <f>SUM(BG22:BR22)</f>
        <v>4370</v>
      </c>
      <c r="BT22" s="30"/>
      <c r="BU22"/>
      <c r="BV22"/>
      <c r="BW22"/>
      <c r="BX22"/>
      <c r="BY22"/>
      <c r="BZ22"/>
      <c r="CA22"/>
      <c r="CB22"/>
      <c r="CC22"/>
      <c r="CD22"/>
      <c r="CE22"/>
      <c r="CF22"/>
      <c r="CG22"/>
    </row>
    <row r="23" spans="1:85" x14ac:dyDescent="0.15">
      <c r="A23" s="7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11"/>
      <c r="T23" s="7"/>
      <c r="AK23" s="11"/>
      <c r="AM23" s="7"/>
      <c r="BD23" s="11"/>
      <c r="BF23" s="12" t="s">
        <v>32</v>
      </c>
      <c r="BG23" s="22">
        <f>BG20</f>
        <v>400</v>
      </c>
      <c r="BH23" s="22">
        <f t="shared" ref="BH23:BR23" si="7">BG23+BH20</f>
        <v>700</v>
      </c>
      <c r="BI23" s="22">
        <f t="shared" si="7"/>
        <v>1050</v>
      </c>
      <c r="BJ23" s="22">
        <f t="shared" si="7"/>
        <v>1550</v>
      </c>
      <c r="BK23" s="22">
        <f t="shared" si="7"/>
        <v>2050</v>
      </c>
      <c r="BL23" s="22">
        <f t="shared" si="7"/>
        <v>2500</v>
      </c>
      <c r="BM23" s="22">
        <f t="shared" si="7"/>
        <v>2850</v>
      </c>
      <c r="BN23" s="22">
        <f t="shared" si="7"/>
        <v>3200</v>
      </c>
      <c r="BO23" s="22">
        <f t="shared" si="7"/>
        <v>3600</v>
      </c>
      <c r="BP23" s="22">
        <f t="shared" si="7"/>
        <v>4050</v>
      </c>
      <c r="BQ23" s="22">
        <f t="shared" si="7"/>
        <v>4500</v>
      </c>
      <c r="BR23" s="22">
        <f t="shared" si="7"/>
        <v>4900</v>
      </c>
      <c r="BS23" s="30"/>
      <c r="BT23" s="30"/>
      <c r="BU23"/>
      <c r="BV23"/>
      <c r="BW23"/>
      <c r="BX23"/>
      <c r="BY23"/>
      <c r="BZ23"/>
      <c r="CA23"/>
      <c r="CB23"/>
      <c r="CC23"/>
      <c r="CD23"/>
      <c r="CE23"/>
      <c r="CF23"/>
      <c r="CG23"/>
    </row>
    <row r="24" spans="1:85" x14ac:dyDescent="0.15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6"/>
      <c r="T24" s="14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6"/>
      <c r="AM24" s="14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6"/>
      <c r="BF24" s="17" t="s">
        <v>33</v>
      </c>
      <c r="BG24" s="21">
        <f>BG21</f>
        <v>388</v>
      </c>
      <c r="BH24" s="21">
        <f t="shared" ref="BH24:BR24" si="8">BG24+BH21</f>
        <v>679</v>
      </c>
      <c r="BI24" s="21">
        <f t="shared" si="8"/>
        <v>1018.5</v>
      </c>
      <c r="BJ24" s="21">
        <f t="shared" si="8"/>
        <v>1503.5</v>
      </c>
      <c r="BK24" s="21">
        <f t="shared" si="8"/>
        <v>1988.5</v>
      </c>
      <c r="BL24" s="21">
        <f t="shared" si="8"/>
        <v>2425</v>
      </c>
      <c r="BM24" s="21">
        <f t="shared" si="8"/>
        <v>2764.5</v>
      </c>
      <c r="BN24" s="21">
        <f t="shared" si="8"/>
        <v>3104</v>
      </c>
      <c r="BO24" s="21">
        <f t="shared" si="8"/>
        <v>3492</v>
      </c>
      <c r="BP24" s="21">
        <f t="shared" si="8"/>
        <v>3928.5</v>
      </c>
      <c r="BQ24" s="21">
        <f t="shared" si="8"/>
        <v>4365</v>
      </c>
      <c r="BR24" s="21">
        <f t="shared" si="8"/>
        <v>4753</v>
      </c>
      <c r="BS24" s="30"/>
      <c r="BT24" s="30"/>
      <c r="BU24"/>
      <c r="BV24"/>
      <c r="BW24"/>
      <c r="BX24"/>
      <c r="BY24"/>
      <c r="BZ24"/>
      <c r="CA24"/>
      <c r="CB24"/>
      <c r="CC24"/>
      <c r="CD24"/>
      <c r="CE24"/>
      <c r="CF24"/>
      <c r="CG24"/>
    </row>
    <row r="25" spans="1:85" ht="12.6" customHeight="1" x14ac:dyDescent="0.15"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F25" s="17" t="s">
        <v>29</v>
      </c>
      <c r="BG25" s="21">
        <f>BG22</f>
        <v>350</v>
      </c>
      <c r="BH25" s="21">
        <f t="shared" ref="BH25:BQ25" si="9">BG25+BH22</f>
        <v>640</v>
      </c>
      <c r="BI25" s="21">
        <f t="shared" si="9"/>
        <v>980</v>
      </c>
      <c r="BJ25" s="21">
        <f t="shared" si="9"/>
        <v>1480</v>
      </c>
      <c r="BK25" s="21">
        <f t="shared" si="9"/>
        <v>1980</v>
      </c>
      <c r="BL25" s="21">
        <f t="shared" si="9"/>
        <v>2430</v>
      </c>
      <c r="BM25" s="21">
        <f t="shared" si="9"/>
        <v>2750</v>
      </c>
      <c r="BN25" s="21">
        <f t="shared" si="9"/>
        <v>3070</v>
      </c>
      <c r="BO25" s="21">
        <f t="shared" si="9"/>
        <v>3460</v>
      </c>
      <c r="BP25" s="21">
        <f t="shared" si="9"/>
        <v>3910</v>
      </c>
      <c r="BQ25" s="21">
        <f t="shared" si="9"/>
        <v>4370</v>
      </c>
      <c r="BR25" s="21"/>
      <c r="BS25" s="30"/>
      <c r="BT25" s="30"/>
      <c r="BU25"/>
      <c r="BV25"/>
      <c r="BW25"/>
      <c r="BX25"/>
      <c r="BY25"/>
      <c r="BZ25"/>
      <c r="CA25"/>
      <c r="CB25"/>
      <c r="CC25"/>
      <c r="CD25"/>
      <c r="CE25"/>
      <c r="CF25"/>
      <c r="CG25"/>
    </row>
    <row r="26" spans="1:85" ht="12.6" customHeight="1" x14ac:dyDescent="0.15">
      <c r="A26" s="56"/>
      <c r="B26" s="56"/>
      <c r="C26" s="56"/>
      <c r="D26" s="56"/>
      <c r="E26" s="56"/>
      <c r="F26" s="56"/>
      <c r="J26" s="32" t="s">
        <v>11</v>
      </c>
      <c r="K26" s="33"/>
      <c r="L26" s="34"/>
      <c r="M26" s="32" t="s">
        <v>12</v>
      </c>
      <c r="N26" s="33"/>
      <c r="O26" s="34"/>
      <c r="AC26" s="32" t="s">
        <v>11</v>
      </c>
      <c r="AD26" s="33"/>
      <c r="AE26" s="34"/>
      <c r="AF26" s="32" t="s">
        <v>12</v>
      </c>
      <c r="AG26" s="33"/>
      <c r="AH26" s="34"/>
      <c r="AV26" s="32" t="s">
        <v>11</v>
      </c>
      <c r="AW26" s="33"/>
      <c r="AX26" s="34"/>
      <c r="AY26" s="32" t="s">
        <v>12</v>
      </c>
      <c r="AZ26" s="33"/>
      <c r="BA26" s="34"/>
      <c r="BS26" s="30"/>
      <c r="BT26" s="30"/>
      <c r="BU26"/>
      <c r="BV26"/>
      <c r="BW26"/>
      <c r="BX26"/>
      <c r="BY26"/>
      <c r="BZ26"/>
      <c r="CA26"/>
      <c r="CB26"/>
      <c r="CC26"/>
      <c r="CD26"/>
      <c r="CE26"/>
      <c r="CF26"/>
      <c r="CG26"/>
    </row>
    <row r="27" spans="1:85" ht="13.5" customHeight="1" thickBot="1" x14ac:dyDescent="0.2">
      <c r="A27" s="56"/>
      <c r="B27" s="56"/>
      <c r="C27" s="56"/>
      <c r="D27" s="56"/>
      <c r="E27" s="56"/>
      <c r="F27" s="56"/>
      <c r="J27" s="37" t="str">
        <f>IF(J29&lt;=1,"○",IF(AND(J29&gt;1,J29&lt;1.06),"△","×"))</f>
        <v>×</v>
      </c>
      <c r="K27" s="38"/>
      <c r="L27" s="39"/>
      <c r="M27" s="37" t="str">
        <f>IF(M29&lt;=1,"○",IF(AND(M29&gt;1,M29&lt;1.06),"△","×"))</f>
        <v>△</v>
      </c>
      <c r="N27" s="38"/>
      <c r="O27" s="39"/>
      <c r="AC27" s="37" t="str">
        <f>IF(AC29&lt;=1,"○",IF(AND(AC29&gt;1,AC29&lt;1.06),"△","×"))</f>
        <v>○</v>
      </c>
      <c r="AD27" s="38"/>
      <c r="AE27" s="39"/>
      <c r="AF27" s="37" t="str">
        <f>IF(AF29&lt;=1,"○",IF(AND(AF29&gt;1,AF29&lt;1.06),"△","×"))</f>
        <v>△</v>
      </c>
      <c r="AG27" s="38"/>
      <c r="AH27" s="39"/>
      <c r="AV27" s="37" t="str">
        <f>IF(AV29&lt;=1,"○",IF(AND(AV29&gt;1,AV29&lt;1.06),"△","×"))</f>
        <v>×</v>
      </c>
      <c r="AW27" s="38"/>
      <c r="AX27" s="39"/>
      <c r="AY27" s="37" t="str">
        <f>IF(AY29&lt;=1,"○",IF(AND(AY29&gt;1,AY29&lt;1.06),"△","×"))</f>
        <v>△</v>
      </c>
      <c r="AZ27" s="38"/>
      <c r="BA27" s="39"/>
      <c r="BF27" s="1" t="s">
        <v>22</v>
      </c>
    </row>
    <row r="28" spans="1:85" ht="13.5" customHeight="1" x14ac:dyDescent="0.15">
      <c r="A28" s="50" t="s">
        <v>23</v>
      </c>
      <c r="B28" s="51"/>
      <c r="C28" s="51"/>
      <c r="D28" s="52"/>
      <c r="E28" s="5"/>
      <c r="F28" s="5"/>
      <c r="J28" s="40"/>
      <c r="K28" s="41"/>
      <c r="L28" s="42"/>
      <c r="M28" s="40"/>
      <c r="N28" s="41"/>
      <c r="O28" s="42"/>
      <c r="T28" s="50" t="s">
        <v>24</v>
      </c>
      <c r="U28" s="51"/>
      <c r="V28" s="51"/>
      <c r="W28" s="52"/>
      <c r="AC28" s="40"/>
      <c r="AD28" s="41"/>
      <c r="AE28" s="42"/>
      <c r="AF28" s="40"/>
      <c r="AG28" s="41"/>
      <c r="AH28" s="42"/>
      <c r="AM28" s="50" t="s">
        <v>25</v>
      </c>
      <c r="AN28" s="51"/>
      <c r="AO28" s="51"/>
      <c r="AP28" s="52"/>
      <c r="AV28" s="40"/>
      <c r="AW28" s="41"/>
      <c r="AX28" s="42"/>
      <c r="AY28" s="40"/>
      <c r="AZ28" s="41"/>
      <c r="BA28" s="42"/>
      <c r="BF28" s="12"/>
      <c r="BG28" s="22" t="s">
        <v>13</v>
      </c>
      <c r="BH28" s="22" t="s">
        <v>0</v>
      </c>
      <c r="BI28" s="22" t="s">
        <v>1</v>
      </c>
      <c r="BJ28" s="22" t="s">
        <v>2</v>
      </c>
      <c r="BK28" s="22" t="s">
        <v>3</v>
      </c>
      <c r="BL28" s="22" t="s">
        <v>4</v>
      </c>
      <c r="BM28" s="22" t="s">
        <v>5</v>
      </c>
      <c r="BN28" s="22" t="s">
        <v>6</v>
      </c>
      <c r="BO28" s="22" t="s">
        <v>7</v>
      </c>
      <c r="BP28" s="22" t="s">
        <v>8</v>
      </c>
      <c r="BQ28" s="22" t="s">
        <v>9</v>
      </c>
      <c r="BR28" s="22" t="s">
        <v>10</v>
      </c>
      <c r="BS28" s="29" t="s">
        <v>34</v>
      </c>
    </row>
    <row r="29" spans="1:85" ht="12.6" customHeight="1" thickBot="1" x14ac:dyDescent="0.2">
      <c r="A29" s="53"/>
      <c r="B29" s="54"/>
      <c r="C29" s="54"/>
      <c r="D29" s="55"/>
      <c r="E29" s="6"/>
      <c r="F29" s="6"/>
      <c r="J29" s="43">
        <f>J32/G32</f>
        <v>1.0652920962199313</v>
      </c>
      <c r="K29" s="43"/>
      <c r="L29" s="43"/>
      <c r="M29" s="43">
        <f>J33/G33</f>
        <v>1.036353771025502</v>
      </c>
      <c r="N29" s="43"/>
      <c r="O29" s="43"/>
      <c r="T29" s="53"/>
      <c r="U29" s="54"/>
      <c r="V29" s="54"/>
      <c r="W29" s="55"/>
      <c r="X29" s="6"/>
      <c r="Y29" s="6"/>
      <c r="Z29" s="1"/>
      <c r="AA29" s="1"/>
      <c r="AB29" s="1"/>
      <c r="AC29" s="43">
        <f>AC32/Z32</f>
        <v>0.98969072164948457</v>
      </c>
      <c r="AD29" s="43"/>
      <c r="AE29" s="43"/>
      <c r="AF29" s="43">
        <f>AC33/Z33</f>
        <v>1.0397016889668786</v>
      </c>
      <c r="AG29" s="43"/>
      <c r="AH29" s="43"/>
      <c r="AI29" s="1"/>
      <c r="AJ29" s="1"/>
      <c r="AK29" s="1"/>
      <c r="AM29" s="53"/>
      <c r="AN29" s="54"/>
      <c r="AO29" s="54"/>
      <c r="AP29" s="55"/>
      <c r="AQ29" s="6"/>
      <c r="AR29" s="6"/>
      <c r="AS29" s="1"/>
      <c r="AT29" s="1"/>
      <c r="AU29" s="1"/>
      <c r="AV29" s="43">
        <f>AV32/AS32</f>
        <v>1.0824742268041236</v>
      </c>
      <c r="AW29" s="43"/>
      <c r="AX29" s="43"/>
      <c r="AY29" s="43">
        <f>AV33/AS33</f>
        <v>1.0257731958762886</v>
      </c>
      <c r="AZ29" s="43"/>
      <c r="BA29" s="43"/>
      <c r="BB29" s="1"/>
      <c r="BC29" s="1"/>
      <c r="BD29" s="1"/>
      <c r="BF29" s="12" t="s">
        <v>30</v>
      </c>
      <c r="BG29" s="23">
        <v>300</v>
      </c>
      <c r="BH29" s="23">
        <v>200</v>
      </c>
      <c r="BI29" s="23">
        <v>250</v>
      </c>
      <c r="BJ29" s="23">
        <v>400</v>
      </c>
      <c r="BK29" s="23">
        <v>400</v>
      </c>
      <c r="BL29" s="23">
        <v>350</v>
      </c>
      <c r="BM29" s="23">
        <v>250</v>
      </c>
      <c r="BN29" s="23">
        <v>250</v>
      </c>
      <c r="BO29" s="23">
        <v>300</v>
      </c>
      <c r="BP29" s="23">
        <v>350</v>
      </c>
      <c r="BQ29" s="23">
        <v>350</v>
      </c>
      <c r="BR29" s="23">
        <v>300</v>
      </c>
      <c r="BS29" s="19">
        <f>SUM(BG29:BR29)</f>
        <v>3700</v>
      </c>
    </row>
    <row r="30" spans="1:85" x14ac:dyDescent="0.15">
      <c r="A30" s="10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9"/>
      <c r="T30" s="10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9"/>
      <c r="AM30" s="10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9"/>
      <c r="BF30" s="17" t="s">
        <v>31</v>
      </c>
      <c r="BG30" s="24">
        <f>BG29*0.97</f>
        <v>291</v>
      </c>
      <c r="BH30" s="24">
        <v>414</v>
      </c>
      <c r="BI30" s="24">
        <v>575</v>
      </c>
      <c r="BJ30" s="24">
        <v>557</v>
      </c>
      <c r="BK30" s="24">
        <v>437</v>
      </c>
      <c r="BL30" s="24">
        <v>504</v>
      </c>
      <c r="BM30" s="24">
        <v>454</v>
      </c>
      <c r="BN30" s="24">
        <v>489</v>
      </c>
      <c r="BO30" s="24">
        <v>588</v>
      </c>
      <c r="BP30" s="24">
        <v>601</v>
      </c>
      <c r="BQ30" s="24">
        <v>644</v>
      </c>
      <c r="BR30" s="24">
        <v>690</v>
      </c>
      <c r="BS30" s="19">
        <f>SUM(BG30:BR30)</f>
        <v>6244</v>
      </c>
    </row>
    <row r="31" spans="1:85" x14ac:dyDescent="0.15">
      <c r="A31" s="7"/>
      <c r="B31" s="2"/>
      <c r="C31" s="11"/>
      <c r="D31" s="57"/>
      <c r="E31" s="58"/>
      <c r="F31" s="59"/>
      <c r="G31" s="32" t="s">
        <v>14</v>
      </c>
      <c r="H31" s="33"/>
      <c r="I31" s="34"/>
      <c r="J31" s="32" t="s">
        <v>15</v>
      </c>
      <c r="K31" s="33"/>
      <c r="L31" s="34"/>
      <c r="M31" s="32" t="s">
        <v>16</v>
      </c>
      <c r="N31" s="33"/>
      <c r="O31" s="34"/>
      <c r="P31" s="13"/>
      <c r="Q31" s="3"/>
      <c r="R31" s="11"/>
      <c r="T31" s="7"/>
      <c r="V31" s="11"/>
      <c r="W31" s="57"/>
      <c r="X31" s="58"/>
      <c r="Y31" s="59"/>
      <c r="Z31" s="32" t="s">
        <v>14</v>
      </c>
      <c r="AA31" s="33"/>
      <c r="AB31" s="34"/>
      <c r="AC31" s="32" t="s">
        <v>15</v>
      </c>
      <c r="AD31" s="33"/>
      <c r="AE31" s="34"/>
      <c r="AF31" s="32" t="s">
        <v>16</v>
      </c>
      <c r="AG31" s="33"/>
      <c r="AH31" s="34"/>
      <c r="AI31" s="13"/>
      <c r="AJ31" s="3"/>
      <c r="AK31" s="11"/>
      <c r="AM31" s="7"/>
      <c r="AO31" s="11"/>
      <c r="AP31" s="57"/>
      <c r="AQ31" s="58"/>
      <c r="AR31" s="59"/>
      <c r="AS31" s="32" t="s">
        <v>14</v>
      </c>
      <c r="AT31" s="33"/>
      <c r="AU31" s="34"/>
      <c r="AV31" s="32" t="s">
        <v>15</v>
      </c>
      <c r="AW31" s="33"/>
      <c r="AX31" s="34"/>
      <c r="AY31" s="32" t="s">
        <v>16</v>
      </c>
      <c r="AZ31" s="33"/>
      <c r="BA31" s="34"/>
      <c r="BB31" s="13"/>
      <c r="BC31" s="3"/>
      <c r="BD31" s="11"/>
      <c r="BF31" s="17" t="s">
        <v>28</v>
      </c>
      <c r="BG31" s="24">
        <v>350</v>
      </c>
      <c r="BH31" s="26">
        <v>420</v>
      </c>
      <c r="BI31" s="26">
        <v>550</v>
      </c>
      <c r="BJ31" s="26">
        <v>570</v>
      </c>
      <c r="BK31" s="26">
        <v>450</v>
      </c>
      <c r="BL31" s="26">
        <v>520</v>
      </c>
      <c r="BM31" s="27">
        <v>450</v>
      </c>
      <c r="BN31" s="27">
        <v>470</v>
      </c>
      <c r="BO31" s="27">
        <v>600</v>
      </c>
      <c r="BP31" s="28">
        <v>610</v>
      </c>
      <c r="BQ31" s="27">
        <v>630</v>
      </c>
      <c r="BR31" s="27"/>
      <c r="BS31" s="19">
        <f>SUM(BG31:BR31)</f>
        <v>5620</v>
      </c>
    </row>
    <row r="32" spans="1:85" x14ac:dyDescent="0.15">
      <c r="A32" s="7"/>
      <c r="B32" s="2"/>
      <c r="C32" s="11"/>
      <c r="D32" s="32" t="s">
        <v>11</v>
      </c>
      <c r="E32" s="33"/>
      <c r="F32" s="34"/>
      <c r="G32" s="63">
        <f>HLOOKUP(BG9,BF37:BR43,3,0)</f>
        <v>291</v>
      </c>
      <c r="H32" s="64"/>
      <c r="I32" s="65"/>
      <c r="J32" s="63">
        <f>HLOOKUP(BG9,BF37:BR43,4,0)</f>
        <v>310</v>
      </c>
      <c r="K32" s="64"/>
      <c r="L32" s="65"/>
      <c r="M32" s="47">
        <f>G32-J32</f>
        <v>-19</v>
      </c>
      <c r="N32" s="48"/>
      <c r="O32" s="49"/>
      <c r="P32" s="13"/>
      <c r="Q32" s="3"/>
      <c r="R32" s="11"/>
      <c r="T32" s="7"/>
      <c r="V32" s="11"/>
      <c r="W32" s="32" t="s">
        <v>11</v>
      </c>
      <c r="X32" s="33"/>
      <c r="Y32" s="34"/>
      <c r="Z32" s="60">
        <f>HLOOKUP(BG9,BF46:BR52,3,0)</f>
        <v>242.5</v>
      </c>
      <c r="AA32" s="61"/>
      <c r="AB32" s="62"/>
      <c r="AC32" s="63">
        <f>HLOOKUP(BG9,BF46:BR52,4,0)</f>
        <v>240</v>
      </c>
      <c r="AD32" s="64"/>
      <c r="AE32" s="65"/>
      <c r="AF32" s="47">
        <f>Z32-AC32</f>
        <v>2.5</v>
      </c>
      <c r="AG32" s="48"/>
      <c r="AH32" s="49"/>
      <c r="AI32" s="13"/>
      <c r="AJ32" s="3"/>
      <c r="AK32" s="11"/>
      <c r="AM32" s="7"/>
      <c r="AO32" s="11"/>
      <c r="AP32" s="32" t="s">
        <v>11</v>
      </c>
      <c r="AQ32" s="33"/>
      <c r="AR32" s="34"/>
      <c r="AS32" s="44">
        <f>HLOOKUP(BG9,BF55:BR61,3,0)</f>
        <v>194</v>
      </c>
      <c r="AT32" s="45"/>
      <c r="AU32" s="46"/>
      <c r="AV32" s="44">
        <f>HLOOKUP(BG9,BF55:BR61,4,0)</f>
        <v>210</v>
      </c>
      <c r="AW32" s="45"/>
      <c r="AX32" s="46"/>
      <c r="AY32" s="47">
        <f>AS32-AV32</f>
        <v>-16</v>
      </c>
      <c r="AZ32" s="48"/>
      <c r="BA32" s="49"/>
      <c r="BB32" s="13"/>
      <c r="BC32" s="3"/>
      <c r="BD32" s="11"/>
      <c r="BF32" s="12" t="s">
        <v>32</v>
      </c>
      <c r="BG32" s="22">
        <f>BG29</f>
        <v>300</v>
      </c>
      <c r="BH32" s="22">
        <f t="shared" ref="BH32:BR32" si="10">BG32+BH29</f>
        <v>500</v>
      </c>
      <c r="BI32" s="22">
        <f t="shared" si="10"/>
        <v>750</v>
      </c>
      <c r="BJ32" s="22">
        <f t="shared" si="10"/>
        <v>1150</v>
      </c>
      <c r="BK32" s="22">
        <f t="shared" si="10"/>
        <v>1550</v>
      </c>
      <c r="BL32" s="22">
        <f t="shared" si="10"/>
        <v>1900</v>
      </c>
      <c r="BM32" s="22">
        <f t="shared" si="10"/>
        <v>2150</v>
      </c>
      <c r="BN32" s="22">
        <f t="shared" si="10"/>
        <v>2400</v>
      </c>
      <c r="BO32" s="22">
        <f t="shared" si="10"/>
        <v>2700</v>
      </c>
      <c r="BP32" s="22">
        <f t="shared" si="10"/>
        <v>3050</v>
      </c>
      <c r="BQ32" s="22">
        <f t="shared" si="10"/>
        <v>3400</v>
      </c>
      <c r="BR32" s="22">
        <f t="shared" si="10"/>
        <v>3700</v>
      </c>
    </row>
    <row r="33" spans="1:71" x14ac:dyDescent="0.15">
      <c r="A33" s="7"/>
      <c r="B33" s="2"/>
      <c r="C33" s="11"/>
      <c r="D33" s="32" t="s">
        <v>12</v>
      </c>
      <c r="E33" s="33"/>
      <c r="F33" s="34"/>
      <c r="G33" s="63">
        <f>HLOOKUP(BG9,BF37:BR43,6,0)</f>
        <v>2764.5</v>
      </c>
      <c r="H33" s="64"/>
      <c r="I33" s="65"/>
      <c r="J33" s="63">
        <f>HLOOKUP(BG9,BF37:BR43,7,0)</f>
        <v>2865</v>
      </c>
      <c r="K33" s="64"/>
      <c r="L33" s="65"/>
      <c r="M33" s="47">
        <f>G33-J33</f>
        <v>-100.5</v>
      </c>
      <c r="N33" s="48"/>
      <c r="O33" s="49"/>
      <c r="P33" s="13"/>
      <c r="Q33" s="3"/>
      <c r="R33" s="11"/>
      <c r="T33" s="7"/>
      <c r="V33" s="11"/>
      <c r="W33" s="32" t="s">
        <v>12</v>
      </c>
      <c r="X33" s="33"/>
      <c r="Y33" s="34"/>
      <c r="Z33" s="60">
        <f>HLOOKUP(BG9,BF46:BR52,6,0)</f>
        <v>2279.5</v>
      </c>
      <c r="AA33" s="61"/>
      <c r="AB33" s="62"/>
      <c r="AC33" s="63">
        <f>HLOOKUP(BG9,BF46:BR52,7,0)</f>
        <v>2370</v>
      </c>
      <c r="AD33" s="64"/>
      <c r="AE33" s="65"/>
      <c r="AF33" s="47">
        <f>Z33-AC33</f>
        <v>-90.5</v>
      </c>
      <c r="AG33" s="48"/>
      <c r="AH33" s="49"/>
      <c r="AI33" s="13"/>
      <c r="AJ33" s="3"/>
      <c r="AK33" s="11"/>
      <c r="AM33" s="7"/>
      <c r="AO33" s="11"/>
      <c r="AP33" s="32" t="s">
        <v>12</v>
      </c>
      <c r="AQ33" s="33"/>
      <c r="AR33" s="34"/>
      <c r="AS33" s="44">
        <f>HLOOKUP(BG9,BF55:BR61,6,0)</f>
        <v>1940</v>
      </c>
      <c r="AT33" s="45"/>
      <c r="AU33" s="46"/>
      <c r="AV33" s="44">
        <f>HLOOKUP(BG9,BF55:BR61,7,0)</f>
        <v>1990</v>
      </c>
      <c r="AW33" s="45"/>
      <c r="AX33" s="46"/>
      <c r="AY33" s="47">
        <f>AS33-AV33</f>
        <v>-50</v>
      </c>
      <c r="AZ33" s="48"/>
      <c r="BA33" s="49"/>
      <c r="BB33" s="13"/>
      <c r="BC33" s="3"/>
      <c r="BD33" s="11"/>
      <c r="BF33" s="17" t="s">
        <v>33</v>
      </c>
      <c r="BG33" s="21">
        <f>BG30</f>
        <v>291</v>
      </c>
      <c r="BH33" s="21">
        <f t="shared" ref="BH33:BR33" si="11">BG33+BH30</f>
        <v>705</v>
      </c>
      <c r="BI33" s="21">
        <f t="shared" si="11"/>
        <v>1280</v>
      </c>
      <c r="BJ33" s="21">
        <f t="shared" si="11"/>
        <v>1837</v>
      </c>
      <c r="BK33" s="21">
        <f t="shared" si="11"/>
        <v>2274</v>
      </c>
      <c r="BL33" s="21">
        <f t="shared" si="11"/>
        <v>2778</v>
      </c>
      <c r="BM33" s="21">
        <f t="shared" si="11"/>
        <v>3232</v>
      </c>
      <c r="BN33" s="21">
        <f t="shared" si="11"/>
        <v>3721</v>
      </c>
      <c r="BO33" s="21">
        <f t="shared" si="11"/>
        <v>4309</v>
      </c>
      <c r="BP33" s="21">
        <f t="shared" si="11"/>
        <v>4910</v>
      </c>
      <c r="BQ33" s="21">
        <f t="shared" si="11"/>
        <v>5554</v>
      </c>
      <c r="BR33" s="21">
        <f t="shared" si="11"/>
        <v>6244</v>
      </c>
    </row>
    <row r="34" spans="1:71" x14ac:dyDescent="0.15">
      <c r="A34" s="7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11"/>
      <c r="T34" s="7"/>
      <c r="AK34" s="11"/>
      <c r="AM34" s="7"/>
      <c r="BD34" s="11"/>
      <c r="BF34" s="17" t="s">
        <v>29</v>
      </c>
      <c r="BG34" s="21">
        <f>BG31</f>
        <v>350</v>
      </c>
      <c r="BH34" s="21">
        <f t="shared" ref="BH34:BQ34" si="12">BG34+BH31</f>
        <v>770</v>
      </c>
      <c r="BI34" s="21">
        <f t="shared" si="12"/>
        <v>1320</v>
      </c>
      <c r="BJ34" s="21">
        <f t="shared" si="12"/>
        <v>1890</v>
      </c>
      <c r="BK34" s="21">
        <f t="shared" si="12"/>
        <v>2340</v>
      </c>
      <c r="BL34" s="21">
        <f t="shared" si="12"/>
        <v>2860</v>
      </c>
      <c r="BM34" s="21">
        <f t="shared" si="12"/>
        <v>3310</v>
      </c>
      <c r="BN34" s="21">
        <f t="shared" si="12"/>
        <v>3780</v>
      </c>
      <c r="BO34" s="21">
        <f t="shared" si="12"/>
        <v>4380</v>
      </c>
      <c r="BP34" s="21">
        <f t="shared" si="12"/>
        <v>4990</v>
      </c>
      <c r="BQ34" s="21">
        <f t="shared" si="12"/>
        <v>5620</v>
      </c>
      <c r="BR34" s="21"/>
    </row>
    <row r="35" spans="1:71" x14ac:dyDescent="0.15">
      <c r="A35" s="7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11"/>
      <c r="T35" s="7"/>
      <c r="AK35" s="11"/>
      <c r="AM35" s="7"/>
      <c r="BD35" s="11"/>
    </row>
    <row r="36" spans="1:71" x14ac:dyDescent="0.15">
      <c r="A36" s="7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11"/>
      <c r="T36" s="7"/>
      <c r="AK36" s="11"/>
      <c r="AM36" s="7"/>
      <c r="BD36" s="11"/>
      <c r="BF36" s="1" t="s">
        <v>26</v>
      </c>
    </row>
    <row r="37" spans="1:71" x14ac:dyDescent="0.15">
      <c r="A37" s="7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11"/>
      <c r="T37" s="7"/>
      <c r="AK37" s="11"/>
      <c r="AM37" s="7"/>
      <c r="BD37" s="11"/>
      <c r="BF37" s="12"/>
      <c r="BG37" s="22" t="s">
        <v>13</v>
      </c>
      <c r="BH37" s="22" t="s">
        <v>0</v>
      </c>
      <c r="BI37" s="22" t="s">
        <v>1</v>
      </c>
      <c r="BJ37" s="22" t="s">
        <v>2</v>
      </c>
      <c r="BK37" s="22" t="s">
        <v>3</v>
      </c>
      <c r="BL37" s="22" t="s">
        <v>4</v>
      </c>
      <c r="BM37" s="22" t="s">
        <v>5</v>
      </c>
      <c r="BN37" s="22" t="s">
        <v>6</v>
      </c>
      <c r="BO37" s="22" t="s">
        <v>7</v>
      </c>
      <c r="BP37" s="22" t="s">
        <v>8</v>
      </c>
      <c r="BQ37" s="22" t="s">
        <v>9</v>
      </c>
      <c r="BR37" s="22" t="s">
        <v>10</v>
      </c>
      <c r="BS37" s="29" t="s">
        <v>34</v>
      </c>
    </row>
    <row r="38" spans="1:71" x14ac:dyDescent="0.15">
      <c r="A38" s="7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11"/>
      <c r="T38" s="7"/>
      <c r="AK38" s="11"/>
      <c r="AM38" s="7"/>
      <c r="BD38" s="11"/>
      <c r="BF38" s="12" t="s">
        <v>30</v>
      </c>
      <c r="BG38" s="23">
        <v>250</v>
      </c>
      <c r="BH38" s="23">
        <v>150</v>
      </c>
      <c r="BI38" s="23">
        <v>200</v>
      </c>
      <c r="BJ38" s="23">
        <v>350</v>
      </c>
      <c r="BK38" s="23">
        <v>350</v>
      </c>
      <c r="BL38" s="23">
        <v>300</v>
      </c>
      <c r="BM38" s="23">
        <v>200</v>
      </c>
      <c r="BN38" s="23">
        <v>200</v>
      </c>
      <c r="BO38" s="23">
        <v>250</v>
      </c>
      <c r="BP38" s="23">
        <v>300</v>
      </c>
      <c r="BQ38" s="23">
        <v>300</v>
      </c>
      <c r="BR38" s="23">
        <v>250</v>
      </c>
      <c r="BS38" s="19">
        <f>SUM(BG38:BR38)</f>
        <v>3100</v>
      </c>
    </row>
    <row r="39" spans="1:71" x14ac:dyDescent="0.15">
      <c r="A39" s="7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11"/>
      <c r="T39" s="7"/>
      <c r="AK39" s="11"/>
      <c r="AM39" s="7"/>
      <c r="BD39" s="11"/>
      <c r="BF39" s="17" t="s">
        <v>31</v>
      </c>
      <c r="BG39" s="24">
        <f t="shared" ref="BG39:BR39" si="13">BG38*0.97</f>
        <v>242.5</v>
      </c>
      <c r="BH39" s="24">
        <f t="shared" si="13"/>
        <v>145.5</v>
      </c>
      <c r="BI39" s="24">
        <f t="shared" si="13"/>
        <v>194</v>
      </c>
      <c r="BJ39" s="24">
        <f t="shared" si="13"/>
        <v>339.5</v>
      </c>
      <c r="BK39" s="24">
        <f t="shared" si="13"/>
        <v>339.5</v>
      </c>
      <c r="BL39" s="24">
        <f t="shared" si="13"/>
        <v>291</v>
      </c>
      <c r="BM39" s="24">
        <f t="shared" si="13"/>
        <v>194</v>
      </c>
      <c r="BN39" s="24">
        <f t="shared" si="13"/>
        <v>194</v>
      </c>
      <c r="BO39" s="24">
        <f t="shared" si="13"/>
        <v>242.5</v>
      </c>
      <c r="BP39" s="24">
        <f t="shared" si="13"/>
        <v>291</v>
      </c>
      <c r="BQ39" s="24">
        <f t="shared" si="13"/>
        <v>291</v>
      </c>
      <c r="BR39" s="24">
        <f t="shared" si="13"/>
        <v>242.5</v>
      </c>
      <c r="BS39" s="19">
        <f>SUM(BG39:BR39)</f>
        <v>3007</v>
      </c>
    </row>
    <row r="40" spans="1:71" x14ac:dyDescent="0.15">
      <c r="A40" s="7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11"/>
      <c r="T40" s="7"/>
      <c r="AK40" s="11"/>
      <c r="AM40" s="7"/>
      <c r="BD40" s="11"/>
      <c r="BF40" s="17" t="s">
        <v>28</v>
      </c>
      <c r="BG40" s="24">
        <v>250</v>
      </c>
      <c r="BH40" s="26">
        <v>150</v>
      </c>
      <c r="BI40" s="26">
        <v>190</v>
      </c>
      <c r="BJ40" s="26">
        <v>350</v>
      </c>
      <c r="BK40" s="26">
        <v>360</v>
      </c>
      <c r="BL40" s="26">
        <v>320</v>
      </c>
      <c r="BM40" s="27">
        <v>200</v>
      </c>
      <c r="BN40" s="27">
        <v>185</v>
      </c>
      <c r="BO40" s="27">
        <v>250</v>
      </c>
      <c r="BP40" s="28">
        <v>300</v>
      </c>
      <c r="BQ40" s="27">
        <v>310</v>
      </c>
      <c r="BR40" s="27"/>
      <c r="BS40" s="19">
        <f>SUM(BG40:BR40)</f>
        <v>2865</v>
      </c>
    </row>
    <row r="41" spans="1:71" x14ac:dyDescent="0.15">
      <c r="A41" s="7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11"/>
      <c r="T41" s="7"/>
      <c r="AK41" s="11"/>
      <c r="AM41" s="7"/>
      <c r="BD41" s="11"/>
      <c r="BF41" s="12" t="s">
        <v>32</v>
      </c>
      <c r="BG41" s="22">
        <f>BG38</f>
        <v>250</v>
      </c>
      <c r="BH41" s="22">
        <f t="shared" ref="BH41:BR41" si="14">BG41+BH38</f>
        <v>400</v>
      </c>
      <c r="BI41" s="22">
        <f t="shared" si="14"/>
        <v>600</v>
      </c>
      <c r="BJ41" s="22">
        <f t="shared" si="14"/>
        <v>950</v>
      </c>
      <c r="BK41" s="22">
        <f t="shared" si="14"/>
        <v>1300</v>
      </c>
      <c r="BL41" s="22">
        <f t="shared" si="14"/>
        <v>1600</v>
      </c>
      <c r="BM41" s="22">
        <f t="shared" si="14"/>
        <v>1800</v>
      </c>
      <c r="BN41" s="22">
        <f t="shared" si="14"/>
        <v>2000</v>
      </c>
      <c r="BO41" s="22">
        <f t="shared" si="14"/>
        <v>2250</v>
      </c>
      <c r="BP41" s="22">
        <f t="shared" si="14"/>
        <v>2550</v>
      </c>
      <c r="BQ41" s="22">
        <f t="shared" si="14"/>
        <v>2850</v>
      </c>
      <c r="BR41" s="22">
        <f t="shared" si="14"/>
        <v>3100</v>
      </c>
    </row>
    <row r="42" spans="1:71" x14ac:dyDescent="0.15">
      <c r="A42" s="7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11"/>
      <c r="T42" s="7"/>
      <c r="AK42" s="11"/>
      <c r="AM42" s="7"/>
      <c r="BD42" s="11"/>
      <c r="BF42" s="17" t="s">
        <v>33</v>
      </c>
      <c r="BG42" s="21">
        <f>BG39</f>
        <v>242.5</v>
      </c>
      <c r="BH42" s="21">
        <f t="shared" ref="BH42:BR42" si="15">BG42+BH39</f>
        <v>388</v>
      </c>
      <c r="BI42" s="21">
        <f t="shared" si="15"/>
        <v>582</v>
      </c>
      <c r="BJ42" s="21">
        <f t="shared" si="15"/>
        <v>921.5</v>
      </c>
      <c r="BK42" s="21">
        <f t="shared" si="15"/>
        <v>1261</v>
      </c>
      <c r="BL42" s="21">
        <f t="shared" si="15"/>
        <v>1552</v>
      </c>
      <c r="BM42" s="21">
        <f t="shared" si="15"/>
        <v>1746</v>
      </c>
      <c r="BN42" s="21">
        <f t="shared" si="15"/>
        <v>1940</v>
      </c>
      <c r="BO42" s="21">
        <f t="shared" si="15"/>
        <v>2182.5</v>
      </c>
      <c r="BP42" s="21">
        <f t="shared" si="15"/>
        <v>2473.5</v>
      </c>
      <c r="BQ42" s="21">
        <f t="shared" si="15"/>
        <v>2764.5</v>
      </c>
      <c r="BR42" s="21">
        <f t="shared" si="15"/>
        <v>3007</v>
      </c>
    </row>
    <row r="43" spans="1:71" x14ac:dyDescent="0.15">
      <c r="A43" s="7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11"/>
      <c r="T43" s="7"/>
      <c r="AK43" s="11"/>
      <c r="AM43" s="7"/>
      <c r="BD43" s="11"/>
      <c r="BF43" s="17" t="s">
        <v>29</v>
      </c>
      <c r="BG43" s="21">
        <f>BG40</f>
        <v>250</v>
      </c>
      <c r="BH43" s="21">
        <f t="shared" ref="BH43:BQ43" si="16">BG43+BH40</f>
        <v>400</v>
      </c>
      <c r="BI43" s="21">
        <f t="shared" si="16"/>
        <v>590</v>
      </c>
      <c r="BJ43" s="21">
        <f t="shared" si="16"/>
        <v>940</v>
      </c>
      <c r="BK43" s="21">
        <f t="shared" si="16"/>
        <v>1300</v>
      </c>
      <c r="BL43" s="21">
        <f t="shared" si="16"/>
        <v>1620</v>
      </c>
      <c r="BM43" s="21">
        <f t="shared" si="16"/>
        <v>1820</v>
      </c>
      <c r="BN43" s="21">
        <f t="shared" si="16"/>
        <v>2005</v>
      </c>
      <c r="BO43" s="21">
        <f t="shared" si="16"/>
        <v>2255</v>
      </c>
      <c r="BP43" s="21">
        <f t="shared" si="16"/>
        <v>2555</v>
      </c>
      <c r="BQ43" s="21">
        <f t="shared" si="16"/>
        <v>2865</v>
      </c>
      <c r="BR43" s="21"/>
    </row>
    <row r="44" spans="1:71" x14ac:dyDescent="0.15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6"/>
      <c r="T44" s="14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6"/>
      <c r="AM44" s="14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6"/>
    </row>
    <row r="45" spans="1:71" x14ac:dyDescent="0.15">
      <c r="BF45" s="1" t="s">
        <v>27</v>
      </c>
    </row>
    <row r="46" spans="1:71" x14ac:dyDescent="0.15">
      <c r="BF46" s="12"/>
      <c r="BG46" s="22" t="s">
        <v>13</v>
      </c>
      <c r="BH46" s="22" t="s">
        <v>0</v>
      </c>
      <c r="BI46" s="22" t="s">
        <v>1</v>
      </c>
      <c r="BJ46" s="22" t="s">
        <v>2</v>
      </c>
      <c r="BK46" s="22" t="s">
        <v>3</v>
      </c>
      <c r="BL46" s="22" t="s">
        <v>4</v>
      </c>
      <c r="BM46" s="22" t="s">
        <v>5</v>
      </c>
      <c r="BN46" s="22" t="s">
        <v>6</v>
      </c>
      <c r="BO46" s="22" t="s">
        <v>7</v>
      </c>
      <c r="BP46" s="22" t="s">
        <v>8</v>
      </c>
      <c r="BQ46" s="22" t="s">
        <v>9</v>
      </c>
      <c r="BR46" s="22" t="s">
        <v>10</v>
      </c>
      <c r="BS46" s="29" t="s">
        <v>34</v>
      </c>
    </row>
    <row r="47" spans="1:71" x14ac:dyDescent="0.15">
      <c r="BF47" s="12" t="s">
        <v>30</v>
      </c>
      <c r="BG47" s="23">
        <v>200</v>
      </c>
      <c r="BH47" s="23">
        <v>100</v>
      </c>
      <c r="BI47" s="23">
        <v>200</v>
      </c>
      <c r="BJ47" s="23">
        <v>300</v>
      </c>
      <c r="BK47" s="23">
        <v>300</v>
      </c>
      <c r="BL47" s="23">
        <v>250</v>
      </c>
      <c r="BM47" s="23">
        <v>150</v>
      </c>
      <c r="BN47" s="23">
        <v>150</v>
      </c>
      <c r="BO47" s="23">
        <v>200</v>
      </c>
      <c r="BP47" s="23">
        <v>250</v>
      </c>
      <c r="BQ47" s="23">
        <v>250</v>
      </c>
      <c r="BR47" s="23">
        <v>200</v>
      </c>
      <c r="BS47" s="19">
        <f>SUM(BG47:BR47)</f>
        <v>2550</v>
      </c>
    </row>
    <row r="48" spans="1:71" x14ac:dyDescent="0.15">
      <c r="BF48" s="17" t="s">
        <v>31</v>
      </c>
      <c r="BG48" s="24">
        <f t="shared" ref="BG48:BR48" si="17">BG47*0.97</f>
        <v>194</v>
      </c>
      <c r="BH48" s="24">
        <f t="shared" si="17"/>
        <v>97</v>
      </c>
      <c r="BI48" s="24">
        <f t="shared" si="17"/>
        <v>194</v>
      </c>
      <c r="BJ48" s="24">
        <f t="shared" si="17"/>
        <v>291</v>
      </c>
      <c r="BK48" s="24">
        <f t="shared" si="17"/>
        <v>291</v>
      </c>
      <c r="BL48" s="24">
        <f t="shared" si="17"/>
        <v>242.5</v>
      </c>
      <c r="BM48" s="24">
        <f t="shared" si="17"/>
        <v>145.5</v>
      </c>
      <c r="BN48" s="24">
        <f t="shared" si="17"/>
        <v>145.5</v>
      </c>
      <c r="BO48" s="24">
        <f t="shared" si="17"/>
        <v>194</v>
      </c>
      <c r="BP48" s="24">
        <f t="shared" si="17"/>
        <v>242.5</v>
      </c>
      <c r="BQ48" s="24">
        <f t="shared" si="17"/>
        <v>242.5</v>
      </c>
      <c r="BR48" s="24">
        <f t="shared" si="17"/>
        <v>194</v>
      </c>
      <c r="BS48" s="30">
        <f>SUM(BG48:BR48)</f>
        <v>2473.5</v>
      </c>
    </row>
    <row r="49" spans="58:84" x14ac:dyDescent="0.15">
      <c r="BF49" s="17" t="s">
        <v>28</v>
      </c>
      <c r="BG49" s="24">
        <v>190</v>
      </c>
      <c r="BH49" s="26">
        <v>100</v>
      </c>
      <c r="BI49" s="26">
        <v>200</v>
      </c>
      <c r="BJ49" s="26">
        <v>300</v>
      </c>
      <c r="BK49" s="26">
        <v>320</v>
      </c>
      <c r="BL49" s="26">
        <v>270</v>
      </c>
      <c r="BM49" s="27">
        <v>150</v>
      </c>
      <c r="BN49" s="27">
        <v>140</v>
      </c>
      <c r="BO49" s="27">
        <v>210</v>
      </c>
      <c r="BP49" s="28">
        <v>250</v>
      </c>
      <c r="BQ49" s="27">
        <v>240</v>
      </c>
      <c r="BR49" s="27"/>
      <c r="BS49" s="30">
        <f>SUM(BG49:BR49)</f>
        <v>2370</v>
      </c>
      <c r="BT49" s="30"/>
      <c r="BU49"/>
      <c r="BV49"/>
      <c r="BW49"/>
      <c r="BX49"/>
      <c r="BY49"/>
      <c r="BZ49"/>
      <c r="CA49"/>
      <c r="CB49"/>
      <c r="CC49"/>
      <c r="CD49"/>
      <c r="CE49"/>
      <c r="CF49"/>
    </row>
    <row r="50" spans="58:84" x14ac:dyDescent="0.15">
      <c r="BF50" s="12" t="s">
        <v>32</v>
      </c>
      <c r="BG50" s="22">
        <f>BG47</f>
        <v>200</v>
      </c>
      <c r="BH50" s="22">
        <f t="shared" ref="BH50:BR50" si="18">BG50+BH47</f>
        <v>300</v>
      </c>
      <c r="BI50" s="22">
        <f t="shared" si="18"/>
        <v>500</v>
      </c>
      <c r="BJ50" s="22">
        <f t="shared" si="18"/>
        <v>800</v>
      </c>
      <c r="BK50" s="22">
        <f t="shared" si="18"/>
        <v>1100</v>
      </c>
      <c r="BL50" s="22">
        <f t="shared" si="18"/>
        <v>1350</v>
      </c>
      <c r="BM50" s="22">
        <f t="shared" si="18"/>
        <v>1500</v>
      </c>
      <c r="BN50" s="22">
        <f t="shared" si="18"/>
        <v>1650</v>
      </c>
      <c r="BO50" s="22">
        <f t="shared" si="18"/>
        <v>1850</v>
      </c>
      <c r="BP50" s="22">
        <f t="shared" si="18"/>
        <v>2100</v>
      </c>
      <c r="BQ50" s="22">
        <f t="shared" si="18"/>
        <v>2350</v>
      </c>
      <c r="BR50" s="22">
        <f t="shared" si="18"/>
        <v>2550</v>
      </c>
      <c r="BS50" s="30"/>
      <c r="BT50" s="30"/>
      <c r="BU50"/>
      <c r="BV50"/>
      <c r="BW50"/>
      <c r="BX50"/>
      <c r="BY50"/>
      <c r="BZ50"/>
      <c r="CA50"/>
      <c r="CB50"/>
      <c r="CC50"/>
      <c r="CD50"/>
      <c r="CE50"/>
      <c r="CF50"/>
    </row>
    <row r="51" spans="58:84" x14ac:dyDescent="0.15">
      <c r="BF51" s="17" t="s">
        <v>33</v>
      </c>
      <c r="BG51" s="21">
        <f>BG48</f>
        <v>194</v>
      </c>
      <c r="BH51" s="21">
        <f t="shared" ref="BH51:BR51" si="19">BG51+BH48</f>
        <v>291</v>
      </c>
      <c r="BI51" s="21">
        <f t="shared" si="19"/>
        <v>485</v>
      </c>
      <c r="BJ51" s="21">
        <f t="shared" si="19"/>
        <v>776</v>
      </c>
      <c r="BK51" s="21">
        <f t="shared" si="19"/>
        <v>1067</v>
      </c>
      <c r="BL51" s="21">
        <f t="shared" si="19"/>
        <v>1309.5</v>
      </c>
      <c r="BM51" s="21">
        <f t="shared" si="19"/>
        <v>1455</v>
      </c>
      <c r="BN51" s="21">
        <f t="shared" si="19"/>
        <v>1600.5</v>
      </c>
      <c r="BO51" s="21">
        <f t="shared" si="19"/>
        <v>1794.5</v>
      </c>
      <c r="BP51" s="21">
        <f t="shared" si="19"/>
        <v>2037</v>
      </c>
      <c r="BQ51" s="21">
        <f t="shared" si="19"/>
        <v>2279.5</v>
      </c>
      <c r="BR51" s="21">
        <f t="shared" si="19"/>
        <v>2473.5</v>
      </c>
      <c r="BS51" s="30"/>
      <c r="BT51" s="30"/>
      <c r="BU51"/>
      <c r="BV51"/>
      <c r="BW51"/>
      <c r="BX51"/>
      <c r="BY51"/>
      <c r="BZ51"/>
      <c r="CA51"/>
      <c r="CB51"/>
      <c r="CC51"/>
      <c r="CD51"/>
      <c r="CE51"/>
      <c r="CF51"/>
    </row>
    <row r="52" spans="58:84" x14ac:dyDescent="0.15">
      <c r="BF52" s="17" t="s">
        <v>29</v>
      </c>
      <c r="BG52" s="21">
        <f>BG49</f>
        <v>190</v>
      </c>
      <c r="BH52" s="21">
        <f t="shared" ref="BH52:BQ52" si="20">BG52+BH49</f>
        <v>290</v>
      </c>
      <c r="BI52" s="21">
        <f t="shared" si="20"/>
        <v>490</v>
      </c>
      <c r="BJ52" s="21">
        <f t="shared" si="20"/>
        <v>790</v>
      </c>
      <c r="BK52" s="21">
        <f t="shared" si="20"/>
        <v>1110</v>
      </c>
      <c r="BL52" s="21">
        <f t="shared" si="20"/>
        <v>1380</v>
      </c>
      <c r="BM52" s="21">
        <f t="shared" si="20"/>
        <v>1530</v>
      </c>
      <c r="BN52" s="21">
        <f t="shared" si="20"/>
        <v>1670</v>
      </c>
      <c r="BO52" s="21">
        <f t="shared" si="20"/>
        <v>1880</v>
      </c>
      <c r="BP52" s="21">
        <f t="shared" si="20"/>
        <v>2130</v>
      </c>
      <c r="BQ52" s="21">
        <f t="shared" si="20"/>
        <v>2370</v>
      </c>
      <c r="BR52" s="21"/>
      <c r="BS52" s="30"/>
      <c r="BT52" s="30"/>
      <c r="BU52"/>
      <c r="BV52"/>
      <c r="BW52"/>
      <c r="BX52"/>
      <c r="BY52"/>
      <c r="BZ52"/>
      <c r="CA52"/>
      <c r="CB52"/>
      <c r="CC52"/>
      <c r="CD52"/>
      <c r="CE52"/>
      <c r="CF52"/>
    </row>
    <row r="53" spans="58:84" x14ac:dyDescent="0.15">
      <c r="BT53" s="30"/>
      <c r="BU53"/>
      <c r="BV53"/>
      <c r="BW53"/>
      <c r="BX53"/>
      <c r="BY53"/>
      <c r="BZ53"/>
      <c r="CA53"/>
      <c r="CB53"/>
      <c r="CC53"/>
      <c r="CD53"/>
      <c r="CE53"/>
      <c r="CF53"/>
    </row>
    <row r="54" spans="58:84" x14ac:dyDescent="0.15">
      <c r="BF54" s="1" t="s">
        <v>25</v>
      </c>
    </row>
    <row r="55" spans="58:84" x14ac:dyDescent="0.15">
      <c r="BF55" s="12"/>
      <c r="BG55" s="22" t="s">
        <v>13</v>
      </c>
      <c r="BH55" s="22" t="s">
        <v>0</v>
      </c>
      <c r="BI55" s="22" t="s">
        <v>1</v>
      </c>
      <c r="BJ55" s="22" t="s">
        <v>2</v>
      </c>
      <c r="BK55" s="22" t="s">
        <v>3</v>
      </c>
      <c r="BL55" s="22" t="s">
        <v>4</v>
      </c>
      <c r="BM55" s="22" t="s">
        <v>5</v>
      </c>
      <c r="BN55" s="22" t="s">
        <v>6</v>
      </c>
      <c r="BO55" s="22" t="s">
        <v>7</v>
      </c>
      <c r="BP55" s="22" t="s">
        <v>8</v>
      </c>
      <c r="BQ55" s="22" t="s">
        <v>9</v>
      </c>
      <c r="BR55" s="22" t="s">
        <v>10</v>
      </c>
      <c r="BS55" s="29" t="s">
        <v>34</v>
      </c>
    </row>
    <row r="56" spans="58:84" x14ac:dyDescent="0.15">
      <c r="BF56" s="12" t="s">
        <v>30</v>
      </c>
      <c r="BG56" s="23">
        <v>150</v>
      </c>
      <c r="BH56" s="23">
        <v>100</v>
      </c>
      <c r="BI56" s="23">
        <v>150</v>
      </c>
      <c r="BJ56" s="23">
        <v>250</v>
      </c>
      <c r="BK56" s="23">
        <v>250</v>
      </c>
      <c r="BL56" s="23">
        <v>200</v>
      </c>
      <c r="BM56" s="23">
        <v>150</v>
      </c>
      <c r="BN56" s="23">
        <v>150</v>
      </c>
      <c r="BO56" s="23">
        <v>200</v>
      </c>
      <c r="BP56" s="23">
        <v>200</v>
      </c>
      <c r="BQ56" s="23">
        <v>200</v>
      </c>
      <c r="BR56" s="23">
        <v>150</v>
      </c>
      <c r="BS56" s="19">
        <f>SUM(BG56:BR56)</f>
        <v>2150</v>
      </c>
    </row>
    <row r="57" spans="58:84" x14ac:dyDescent="0.15">
      <c r="BF57" s="17" t="s">
        <v>31</v>
      </c>
      <c r="BG57" s="24">
        <f t="shared" ref="BG57:BR57" si="21">BG56*0.97</f>
        <v>145.5</v>
      </c>
      <c r="BH57" s="24">
        <f t="shared" si="21"/>
        <v>97</v>
      </c>
      <c r="BI57" s="24">
        <f t="shared" si="21"/>
        <v>145.5</v>
      </c>
      <c r="BJ57" s="24">
        <f t="shared" si="21"/>
        <v>242.5</v>
      </c>
      <c r="BK57" s="24">
        <f t="shared" si="21"/>
        <v>242.5</v>
      </c>
      <c r="BL57" s="24">
        <f t="shared" si="21"/>
        <v>194</v>
      </c>
      <c r="BM57" s="24">
        <f t="shared" si="21"/>
        <v>145.5</v>
      </c>
      <c r="BN57" s="24">
        <f t="shared" si="21"/>
        <v>145.5</v>
      </c>
      <c r="BO57" s="24">
        <f t="shared" si="21"/>
        <v>194</v>
      </c>
      <c r="BP57" s="24">
        <f t="shared" si="21"/>
        <v>194</v>
      </c>
      <c r="BQ57" s="24">
        <f t="shared" si="21"/>
        <v>194</v>
      </c>
      <c r="BR57" s="24">
        <f t="shared" si="21"/>
        <v>145.5</v>
      </c>
      <c r="BS57" s="30">
        <f>SUM(BG57:BR57)</f>
        <v>2085.5</v>
      </c>
    </row>
    <row r="58" spans="58:84" x14ac:dyDescent="0.15">
      <c r="BF58" s="17" t="s">
        <v>28</v>
      </c>
      <c r="BG58" s="24">
        <v>150</v>
      </c>
      <c r="BH58" s="26">
        <v>100</v>
      </c>
      <c r="BI58" s="26">
        <v>150</v>
      </c>
      <c r="BJ58" s="26">
        <v>250</v>
      </c>
      <c r="BK58" s="26">
        <v>260</v>
      </c>
      <c r="BL58" s="26">
        <v>210</v>
      </c>
      <c r="BM58" s="27">
        <v>140</v>
      </c>
      <c r="BN58" s="27">
        <v>130</v>
      </c>
      <c r="BO58" s="27">
        <v>190</v>
      </c>
      <c r="BP58" s="28">
        <v>200</v>
      </c>
      <c r="BQ58" s="27">
        <v>210</v>
      </c>
      <c r="BR58" s="27"/>
      <c r="BS58" s="30">
        <f>SUM(BG58:BR58)</f>
        <v>1990</v>
      </c>
    </row>
    <row r="59" spans="58:84" x14ac:dyDescent="0.15">
      <c r="BF59" s="12" t="s">
        <v>32</v>
      </c>
      <c r="BG59" s="22">
        <f>BG56</f>
        <v>150</v>
      </c>
      <c r="BH59" s="22">
        <f t="shared" ref="BH59:BR59" si="22">BG59+BH56</f>
        <v>250</v>
      </c>
      <c r="BI59" s="22">
        <f t="shared" si="22"/>
        <v>400</v>
      </c>
      <c r="BJ59" s="22">
        <f t="shared" si="22"/>
        <v>650</v>
      </c>
      <c r="BK59" s="22">
        <f t="shared" si="22"/>
        <v>900</v>
      </c>
      <c r="BL59" s="22">
        <f t="shared" si="22"/>
        <v>1100</v>
      </c>
      <c r="BM59" s="22">
        <f t="shared" si="22"/>
        <v>1250</v>
      </c>
      <c r="BN59" s="22">
        <f t="shared" si="22"/>
        <v>1400</v>
      </c>
      <c r="BO59" s="22">
        <f t="shared" si="22"/>
        <v>1600</v>
      </c>
      <c r="BP59" s="22">
        <f t="shared" si="22"/>
        <v>1800</v>
      </c>
      <c r="BQ59" s="22">
        <f t="shared" si="22"/>
        <v>2000</v>
      </c>
      <c r="BR59" s="22">
        <f t="shared" si="22"/>
        <v>2150</v>
      </c>
    </row>
    <row r="60" spans="58:84" x14ac:dyDescent="0.15">
      <c r="BF60" s="17" t="s">
        <v>33</v>
      </c>
      <c r="BG60" s="21">
        <f>BG57</f>
        <v>145.5</v>
      </c>
      <c r="BH60" s="21">
        <f t="shared" ref="BH60:BR60" si="23">BG60+BH57</f>
        <v>242.5</v>
      </c>
      <c r="BI60" s="21">
        <f t="shared" si="23"/>
        <v>388</v>
      </c>
      <c r="BJ60" s="21">
        <f t="shared" si="23"/>
        <v>630.5</v>
      </c>
      <c r="BK60" s="21">
        <f t="shared" si="23"/>
        <v>873</v>
      </c>
      <c r="BL60" s="21">
        <f t="shared" si="23"/>
        <v>1067</v>
      </c>
      <c r="BM60" s="21">
        <f t="shared" si="23"/>
        <v>1212.5</v>
      </c>
      <c r="BN60" s="21">
        <f t="shared" si="23"/>
        <v>1358</v>
      </c>
      <c r="BO60" s="21">
        <f t="shared" si="23"/>
        <v>1552</v>
      </c>
      <c r="BP60" s="21">
        <f t="shared" si="23"/>
        <v>1746</v>
      </c>
      <c r="BQ60" s="21">
        <f t="shared" si="23"/>
        <v>1940</v>
      </c>
      <c r="BR60" s="21">
        <f t="shared" si="23"/>
        <v>2085.5</v>
      </c>
    </row>
    <row r="61" spans="58:84" x14ac:dyDescent="0.15">
      <c r="BF61" s="17" t="s">
        <v>29</v>
      </c>
      <c r="BG61" s="21">
        <f>BG58</f>
        <v>150</v>
      </c>
      <c r="BH61" s="21">
        <f t="shared" ref="BH61:BQ61" si="24">BG61+BH58</f>
        <v>250</v>
      </c>
      <c r="BI61" s="21">
        <f t="shared" si="24"/>
        <v>400</v>
      </c>
      <c r="BJ61" s="21">
        <f t="shared" si="24"/>
        <v>650</v>
      </c>
      <c r="BK61" s="21">
        <f t="shared" si="24"/>
        <v>910</v>
      </c>
      <c r="BL61" s="21">
        <f t="shared" si="24"/>
        <v>1120</v>
      </c>
      <c r="BM61" s="21">
        <f t="shared" si="24"/>
        <v>1260</v>
      </c>
      <c r="BN61" s="21">
        <f t="shared" si="24"/>
        <v>1390</v>
      </c>
      <c r="BO61" s="21">
        <f t="shared" si="24"/>
        <v>1580</v>
      </c>
      <c r="BP61" s="21">
        <f t="shared" si="24"/>
        <v>1780</v>
      </c>
      <c r="BQ61" s="21">
        <f t="shared" si="24"/>
        <v>1990</v>
      </c>
      <c r="BR61" s="21"/>
    </row>
    <row r="70" spans="72:95" ht="4.5" customHeight="1" x14ac:dyDescent="0.15"/>
    <row r="71" spans="72:95" x14ac:dyDescent="0.15">
      <c r="BT71" s="31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</row>
    <row r="72" spans="72:95" x14ac:dyDescent="0.15">
      <c r="BT72" s="31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</row>
    <row r="73" spans="72:95" ht="4.5" customHeight="1" x14ac:dyDescent="0.15"/>
  </sheetData>
  <mergeCells count="121">
    <mergeCell ref="AY1:BD1"/>
    <mergeCell ref="AY2:BD2"/>
    <mergeCell ref="AY3:AZ3"/>
    <mergeCell ref="BA3:BB3"/>
    <mergeCell ref="BC3:BD3"/>
    <mergeCell ref="A6:F7"/>
    <mergeCell ref="J6:L6"/>
    <mergeCell ref="M6:O6"/>
    <mergeCell ref="AC6:AE6"/>
    <mergeCell ref="AF6:AH6"/>
    <mergeCell ref="AV6:AX6"/>
    <mergeCell ref="AY6:BA6"/>
    <mergeCell ref="J7:L8"/>
    <mergeCell ref="M7:O8"/>
    <mergeCell ref="AC7:AE8"/>
    <mergeCell ref="AF7:AH8"/>
    <mergeCell ref="AV7:AX8"/>
    <mergeCell ref="AY7:BA8"/>
    <mergeCell ref="A8:D9"/>
    <mergeCell ref="T8:W9"/>
    <mergeCell ref="AM8:AP9"/>
    <mergeCell ref="J9:L9"/>
    <mergeCell ref="M9:O9"/>
    <mergeCell ref="AC9:AE9"/>
    <mergeCell ref="AF9:AH9"/>
    <mergeCell ref="AV9:AX9"/>
    <mergeCell ref="AY9:BA9"/>
    <mergeCell ref="D11:F11"/>
    <mergeCell ref="G11:I11"/>
    <mergeCell ref="J11:L11"/>
    <mergeCell ref="M11:O11"/>
    <mergeCell ref="W11:Y11"/>
    <mergeCell ref="Z11:AB11"/>
    <mergeCell ref="AC11:AE11"/>
    <mergeCell ref="AF11:AH11"/>
    <mergeCell ref="AP11:AR11"/>
    <mergeCell ref="AS11:AU11"/>
    <mergeCell ref="AV11:AX11"/>
    <mergeCell ref="AY11:BA11"/>
    <mergeCell ref="D12:F12"/>
    <mergeCell ref="G12:I12"/>
    <mergeCell ref="J12:L12"/>
    <mergeCell ref="M12:O12"/>
    <mergeCell ref="W12:Y12"/>
    <mergeCell ref="Z12:AB12"/>
    <mergeCell ref="AC12:AE12"/>
    <mergeCell ref="AF12:AH12"/>
    <mergeCell ref="AP12:AR12"/>
    <mergeCell ref="AS12:AU12"/>
    <mergeCell ref="AV12:AX12"/>
    <mergeCell ref="AY12:BA12"/>
    <mergeCell ref="D13:F13"/>
    <mergeCell ref="G13:I13"/>
    <mergeCell ref="J13:L13"/>
    <mergeCell ref="M13:O13"/>
    <mergeCell ref="W13:Y13"/>
    <mergeCell ref="Z13:AB13"/>
    <mergeCell ref="AC13:AE13"/>
    <mergeCell ref="AF13:AH13"/>
    <mergeCell ref="AP13:AR13"/>
    <mergeCell ref="AS13:AU13"/>
    <mergeCell ref="AV13:AX13"/>
    <mergeCell ref="AY13:BA13"/>
    <mergeCell ref="A26:F27"/>
    <mergeCell ref="J26:L26"/>
    <mergeCell ref="M26:O26"/>
    <mergeCell ref="AC26:AE26"/>
    <mergeCell ref="AF26:AH26"/>
    <mergeCell ref="AV26:AX26"/>
    <mergeCell ref="AY26:BA26"/>
    <mergeCell ref="J27:L28"/>
    <mergeCell ref="M27:O28"/>
    <mergeCell ref="AC27:AE28"/>
    <mergeCell ref="AF27:AH28"/>
    <mergeCell ref="AV27:AX28"/>
    <mergeCell ref="AY27:BA28"/>
    <mergeCell ref="A28:D29"/>
    <mergeCell ref="T28:W29"/>
    <mergeCell ref="AM28:AP29"/>
    <mergeCell ref="J29:L29"/>
    <mergeCell ref="M29:O29"/>
    <mergeCell ref="AC29:AE29"/>
    <mergeCell ref="AF29:AH29"/>
    <mergeCell ref="AV29:AX29"/>
    <mergeCell ref="AY29:BA29"/>
    <mergeCell ref="D31:F31"/>
    <mergeCell ref="G31:I31"/>
    <mergeCell ref="J31:L31"/>
    <mergeCell ref="M31:O31"/>
    <mergeCell ref="W31:Y31"/>
    <mergeCell ref="Z31:AB31"/>
    <mergeCell ref="AC31:AE31"/>
    <mergeCell ref="AF31:AH31"/>
    <mergeCell ref="AP31:AR31"/>
    <mergeCell ref="AS31:AU31"/>
    <mergeCell ref="AV31:AX31"/>
    <mergeCell ref="AY31:BA31"/>
    <mergeCell ref="D32:F32"/>
    <mergeCell ref="G32:I32"/>
    <mergeCell ref="J32:L32"/>
    <mergeCell ref="M32:O32"/>
    <mergeCell ref="W32:Y32"/>
    <mergeCell ref="Z32:AB32"/>
    <mergeCell ref="AC32:AE32"/>
    <mergeCell ref="AF32:AH32"/>
    <mergeCell ref="AP32:AR32"/>
    <mergeCell ref="AS32:AU32"/>
    <mergeCell ref="AV32:AX32"/>
    <mergeCell ref="AY32:BA32"/>
    <mergeCell ref="D33:F33"/>
    <mergeCell ref="G33:I33"/>
    <mergeCell ref="J33:L33"/>
    <mergeCell ref="M33:O33"/>
    <mergeCell ref="W33:Y33"/>
    <mergeCell ref="Z33:AB33"/>
    <mergeCell ref="AC33:AE33"/>
    <mergeCell ref="AF33:AH33"/>
    <mergeCell ref="AP33:AR33"/>
    <mergeCell ref="AS33:AU33"/>
    <mergeCell ref="AV33:AX33"/>
    <mergeCell ref="AY33:BA33"/>
  </mergeCells>
  <phoneticPr fontId="3"/>
  <dataValidations count="1">
    <dataValidation type="list" allowBlank="1" showInputMessage="1" showErrorMessage="1" sqref="BG9">
      <formula1>$BU$10:$BU$21</formula1>
    </dataValidation>
  </dataValidations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landscape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73"/>
  <sheetViews>
    <sheetView showGridLines="0" zoomScaleNormal="100" zoomScaleSheetLayoutView="100" workbookViewId="0">
      <selection activeCell="BE27" sqref="BE27"/>
    </sheetView>
  </sheetViews>
  <sheetFormatPr defaultColWidth="7.5" defaultRowHeight="13.5" x14ac:dyDescent="0.15"/>
  <cols>
    <col min="1" max="18" width="2.625" style="1" customWidth="1"/>
    <col min="19" max="19" width="0.875" style="2" customWidth="1"/>
    <col min="20" max="37" width="2.625" style="2" customWidth="1"/>
    <col min="38" max="38" width="0.875" style="2" customWidth="1"/>
    <col min="39" max="56" width="2.625" style="2" customWidth="1"/>
    <col min="57" max="57" width="10.625" style="2" customWidth="1"/>
    <col min="58" max="58" width="18" style="1" bestFit="1" customWidth="1"/>
    <col min="59" max="70" width="7.875" style="19" customWidth="1"/>
    <col min="71" max="71" width="9.25" style="19" bestFit="1" customWidth="1"/>
    <col min="72" max="72" width="8.375" style="19" bestFit="1" customWidth="1"/>
    <col min="73" max="16384" width="7.5" style="1"/>
  </cols>
  <sheetData>
    <row r="1" spans="1:95" ht="12.6" customHeight="1" x14ac:dyDescent="0.15">
      <c r="AY1" s="35"/>
      <c r="AZ1" s="36"/>
      <c r="BA1" s="36"/>
      <c r="BB1" s="36"/>
      <c r="BC1" s="36"/>
      <c r="BD1" s="36"/>
    </row>
    <row r="2" spans="1:95" ht="21.75" customHeight="1" x14ac:dyDescent="0.15">
      <c r="A2" s="4" t="s">
        <v>46</v>
      </c>
      <c r="AY2" s="36"/>
      <c r="AZ2" s="36"/>
      <c r="BA2" s="36"/>
      <c r="BB2" s="36"/>
      <c r="BC2" s="36"/>
      <c r="BD2" s="36"/>
    </row>
    <row r="3" spans="1:95" ht="12" customHeight="1" x14ac:dyDescent="0.15">
      <c r="AY3" s="36"/>
      <c r="AZ3" s="36"/>
      <c r="BA3" s="36"/>
      <c r="BB3" s="36"/>
      <c r="BC3" s="36"/>
      <c r="BD3" s="36"/>
    </row>
    <row r="4" spans="1:95" ht="12" customHeight="1" x14ac:dyDescent="0.15">
      <c r="AY4" s="3"/>
      <c r="AZ4" s="3"/>
      <c r="BA4" s="3"/>
      <c r="BB4" s="3"/>
      <c r="BC4" s="3"/>
      <c r="BD4" s="3"/>
    </row>
    <row r="5" spans="1:95" ht="15" customHeight="1" x14ac:dyDescent="0.15"/>
    <row r="6" spans="1:95" ht="12.6" customHeight="1" x14ac:dyDescent="0.15">
      <c r="A6" s="56"/>
      <c r="B6" s="56"/>
      <c r="C6" s="56"/>
      <c r="D6" s="56"/>
      <c r="E6" s="56"/>
      <c r="F6" s="56"/>
      <c r="J6" s="32" t="s">
        <v>11</v>
      </c>
      <c r="K6" s="33"/>
      <c r="L6" s="34"/>
      <c r="M6" s="32" t="s">
        <v>12</v>
      </c>
      <c r="N6" s="33"/>
      <c r="O6" s="34"/>
      <c r="AC6" s="32" t="s">
        <v>11</v>
      </c>
      <c r="AD6" s="33"/>
      <c r="AE6" s="34"/>
      <c r="AF6" s="32" t="s">
        <v>12</v>
      </c>
      <c r="AG6" s="33"/>
      <c r="AH6" s="34"/>
      <c r="AV6" s="32" t="s">
        <v>11</v>
      </c>
      <c r="AW6" s="33"/>
      <c r="AX6" s="34"/>
      <c r="AY6" s="32" t="s">
        <v>12</v>
      </c>
      <c r="AZ6" s="33"/>
      <c r="BA6" s="34"/>
    </row>
    <row r="7" spans="1:95" ht="13.5" customHeight="1" thickBot="1" x14ac:dyDescent="0.2">
      <c r="A7" s="56"/>
      <c r="B7" s="56"/>
      <c r="C7" s="56"/>
      <c r="D7" s="56"/>
      <c r="E7" s="56"/>
      <c r="F7" s="56"/>
      <c r="J7" s="37" t="str">
        <f>IF(J9&lt;=1,"○",IF(AND(J9&gt;1,J9&lt;1.06),"△","×"))</f>
        <v>○</v>
      </c>
      <c r="K7" s="38"/>
      <c r="L7" s="39"/>
      <c r="M7" s="37" t="str">
        <f>IF(M9&lt;=1,"○",IF(AND(M9&gt;1,M9&lt;1.06),"△","×"))</f>
        <v>△</v>
      </c>
      <c r="N7" s="38"/>
      <c r="O7" s="39"/>
      <c r="AC7" s="37" t="str">
        <f>IF(AC9&lt;=1,"○",IF(AND(AC9&gt;1,AC9&lt;1.06),"△","×"))</f>
        <v>○</v>
      </c>
      <c r="AD7" s="38"/>
      <c r="AE7" s="39"/>
      <c r="AF7" s="37" t="str">
        <f>IF(AF9&lt;=1,"○",IF(AND(AF9&gt;1,AF9&lt;1.06),"△","×"))</f>
        <v>○</v>
      </c>
      <c r="AG7" s="38"/>
      <c r="AH7" s="39"/>
      <c r="AV7" s="37" t="str">
        <f>IF(AV9&lt;=1,"○",IF(AND(AV9&gt;1,AV9&lt;1.06),"△","×"))</f>
        <v>○</v>
      </c>
      <c r="AW7" s="38"/>
      <c r="AX7" s="39"/>
      <c r="AY7" s="37" t="str">
        <f>IF(AY9&lt;=1,"○",IF(AND(AY9&gt;1,AY9&lt;1.06),"△","×"))</f>
        <v>△</v>
      </c>
      <c r="AZ7" s="38"/>
      <c r="BA7" s="39"/>
    </row>
    <row r="8" spans="1:95" ht="13.5" customHeight="1" x14ac:dyDescent="0.15">
      <c r="A8" s="50" t="s">
        <v>20</v>
      </c>
      <c r="B8" s="51"/>
      <c r="C8" s="51"/>
      <c r="D8" s="52"/>
      <c r="E8" s="5"/>
      <c r="F8" s="5"/>
      <c r="J8" s="40"/>
      <c r="K8" s="41"/>
      <c r="L8" s="42"/>
      <c r="M8" s="40"/>
      <c r="N8" s="41"/>
      <c r="O8" s="42"/>
      <c r="T8" s="50" t="s">
        <v>21</v>
      </c>
      <c r="U8" s="51"/>
      <c r="V8" s="51"/>
      <c r="W8" s="52"/>
      <c r="AC8" s="40"/>
      <c r="AD8" s="41"/>
      <c r="AE8" s="42"/>
      <c r="AF8" s="40"/>
      <c r="AG8" s="41"/>
      <c r="AH8" s="42"/>
      <c r="AM8" s="50" t="s">
        <v>22</v>
      </c>
      <c r="AN8" s="51"/>
      <c r="AO8" s="51"/>
      <c r="AP8" s="52"/>
      <c r="AV8" s="40"/>
      <c r="AW8" s="41"/>
      <c r="AX8" s="42"/>
      <c r="AY8" s="40"/>
      <c r="AZ8" s="41"/>
      <c r="BA8" s="42"/>
      <c r="BG8" s="20" t="s">
        <v>17</v>
      </c>
    </row>
    <row r="9" spans="1:95" ht="12.6" customHeight="1" thickBot="1" x14ac:dyDescent="0.2">
      <c r="A9" s="53"/>
      <c r="B9" s="54"/>
      <c r="C9" s="54"/>
      <c r="D9" s="55"/>
      <c r="E9" s="6"/>
      <c r="F9" s="6"/>
      <c r="J9" s="43">
        <f>J12/G12</f>
        <v>1</v>
      </c>
      <c r="K9" s="43"/>
      <c r="L9" s="43"/>
      <c r="M9" s="43">
        <f>J13/G13</f>
        <v>1.0168076280773581</v>
      </c>
      <c r="N9" s="43"/>
      <c r="O9" s="43"/>
      <c r="T9" s="53"/>
      <c r="U9" s="54"/>
      <c r="V9" s="54"/>
      <c r="W9" s="55"/>
      <c r="X9" s="6"/>
      <c r="Y9" s="6"/>
      <c r="Z9" s="1"/>
      <c r="AA9" s="1"/>
      <c r="AB9" s="1"/>
      <c r="AC9" s="43">
        <f>AC12/Z12</f>
        <v>0.90206185567010311</v>
      </c>
      <c r="AD9" s="43"/>
      <c r="AE9" s="43"/>
      <c r="AF9" s="43">
        <f>AC13/Z13</f>
        <v>0.99305701662108137</v>
      </c>
      <c r="AG9" s="43"/>
      <c r="AH9" s="43"/>
      <c r="AI9" s="1"/>
      <c r="AJ9" s="1"/>
      <c r="AK9" s="1"/>
      <c r="AM9" s="53"/>
      <c r="AN9" s="54"/>
      <c r="AO9" s="54"/>
      <c r="AP9" s="55"/>
      <c r="AQ9" s="6"/>
      <c r="AR9" s="6"/>
      <c r="AS9" s="1"/>
      <c r="AT9" s="1"/>
      <c r="AU9" s="1"/>
      <c r="AV9" s="43">
        <f>AV12/AS12</f>
        <v>0.94202898550724634</v>
      </c>
      <c r="AW9" s="43"/>
      <c r="AX9" s="43"/>
      <c r="AY9" s="43">
        <f>AV13/AS13</f>
        <v>1.00416399743754</v>
      </c>
      <c r="AZ9" s="43"/>
      <c r="BA9" s="43"/>
      <c r="BB9" s="1"/>
      <c r="BC9" s="1"/>
      <c r="BD9" s="1"/>
      <c r="BF9" s="1" t="s">
        <v>20</v>
      </c>
      <c r="BG9" s="21" t="s">
        <v>10</v>
      </c>
    </row>
    <row r="10" spans="1:95" x14ac:dyDescent="0.15">
      <c r="A10" s="7"/>
      <c r="B10" s="2"/>
      <c r="C10" s="2"/>
      <c r="D10" s="2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9"/>
      <c r="T10" s="10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9"/>
      <c r="AM10" s="10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9"/>
      <c r="BE10" s="11"/>
      <c r="BF10" s="12"/>
      <c r="BG10" s="22" t="s">
        <v>13</v>
      </c>
      <c r="BH10" s="22" t="s">
        <v>0</v>
      </c>
      <c r="BI10" s="22" t="s">
        <v>1</v>
      </c>
      <c r="BJ10" s="22" t="s">
        <v>2</v>
      </c>
      <c r="BK10" s="22" t="s">
        <v>3</v>
      </c>
      <c r="BL10" s="22" t="s">
        <v>4</v>
      </c>
      <c r="BM10" s="22" t="s">
        <v>5</v>
      </c>
      <c r="BN10" s="22" t="s">
        <v>6</v>
      </c>
      <c r="BO10" s="22" t="s">
        <v>7</v>
      </c>
      <c r="BP10" s="22" t="s">
        <v>8</v>
      </c>
      <c r="BQ10" s="22" t="s">
        <v>9</v>
      </c>
      <c r="BR10" s="22" t="s">
        <v>10</v>
      </c>
      <c r="BS10" s="29" t="s">
        <v>34</v>
      </c>
      <c r="BT10" s="31"/>
      <c r="BU10" s="18" t="s">
        <v>13</v>
      </c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</row>
    <row r="11" spans="1:95" x14ac:dyDescent="0.15">
      <c r="A11" s="7"/>
      <c r="B11" s="2"/>
      <c r="C11" s="11"/>
      <c r="D11" s="57"/>
      <c r="E11" s="58"/>
      <c r="F11" s="59"/>
      <c r="G11" s="32" t="s">
        <v>14</v>
      </c>
      <c r="H11" s="33"/>
      <c r="I11" s="34"/>
      <c r="J11" s="32" t="s">
        <v>15</v>
      </c>
      <c r="K11" s="33"/>
      <c r="L11" s="34"/>
      <c r="M11" s="32" t="s">
        <v>16</v>
      </c>
      <c r="N11" s="33"/>
      <c r="O11" s="34"/>
      <c r="P11" s="13"/>
      <c r="Q11" s="3"/>
      <c r="R11" s="11"/>
      <c r="T11" s="7"/>
      <c r="V11" s="11"/>
      <c r="W11" s="57"/>
      <c r="X11" s="58"/>
      <c r="Y11" s="59"/>
      <c r="Z11" s="32" t="s">
        <v>14</v>
      </c>
      <c r="AA11" s="33"/>
      <c r="AB11" s="34"/>
      <c r="AC11" s="32" t="s">
        <v>15</v>
      </c>
      <c r="AD11" s="33"/>
      <c r="AE11" s="34"/>
      <c r="AF11" s="32" t="s">
        <v>16</v>
      </c>
      <c r="AG11" s="33"/>
      <c r="AH11" s="34"/>
      <c r="AI11" s="13"/>
      <c r="AJ11" s="3"/>
      <c r="AK11" s="11"/>
      <c r="AM11" s="7"/>
      <c r="AO11" s="11"/>
      <c r="AP11" s="57"/>
      <c r="AQ11" s="58"/>
      <c r="AR11" s="59"/>
      <c r="AS11" s="32" t="s">
        <v>14</v>
      </c>
      <c r="AT11" s="33"/>
      <c r="AU11" s="34"/>
      <c r="AV11" s="32" t="s">
        <v>15</v>
      </c>
      <c r="AW11" s="33"/>
      <c r="AX11" s="34"/>
      <c r="AY11" s="32" t="s">
        <v>16</v>
      </c>
      <c r="AZ11" s="33"/>
      <c r="BA11" s="34"/>
      <c r="BB11" s="13"/>
      <c r="BC11" s="3"/>
      <c r="BD11" s="11"/>
      <c r="BE11" s="11"/>
      <c r="BF11" s="12" t="s">
        <v>30</v>
      </c>
      <c r="BG11" s="23">
        <f t="shared" ref="BG11:BR11" si="0">SUM(BG20,BG29,BG38,BG47,BG56)</f>
        <v>1300</v>
      </c>
      <c r="BH11" s="23">
        <f t="shared" si="0"/>
        <v>850</v>
      </c>
      <c r="BI11" s="23">
        <f t="shared" si="0"/>
        <v>1150</v>
      </c>
      <c r="BJ11" s="23">
        <f t="shared" si="0"/>
        <v>1800</v>
      </c>
      <c r="BK11" s="23">
        <f t="shared" si="0"/>
        <v>1800</v>
      </c>
      <c r="BL11" s="23">
        <f t="shared" si="0"/>
        <v>1550</v>
      </c>
      <c r="BM11" s="23">
        <f t="shared" si="0"/>
        <v>1100</v>
      </c>
      <c r="BN11" s="23">
        <f t="shared" si="0"/>
        <v>1100</v>
      </c>
      <c r="BO11" s="23">
        <f t="shared" si="0"/>
        <v>1350</v>
      </c>
      <c r="BP11" s="23">
        <f t="shared" si="0"/>
        <v>1550</v>
      </c>
      <c r="BQ11" s="23">
        <f t="shared" si="0"/>
        <v>1550</v>
      </c>
      <c r="BR11" s="23">
        <f t="shared" si="0"/>
        <v>1300</v>
      </c>
      <c r="BS11" s="19">
        <f>SUM(BG11:BR11)</f>
        <v>16400</v>
      </c>
      <c r="BT11" s="31"/>
      <c r="BU11" s="18" t="s">
        <v>36</v>
      </c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</row>
    <row r="12" spans="1:95" x14ac:dyDescent="0.15">
      <c r="A12" s="7"/>
      <c r="B12" s="2"/>
      <c r="C12" s="11"/>
      <c r="D12" s="32" t="s">
        <v>11</v>
      </c>
      <c r="E12" s="33"/>
      <c r="F12" s="34"/>
      <c r="G12" s="44">
        <f>HLOOKUP(BG9,BF10:BR16,3,0)</f>
        <v>1660</v>
      </c>
      <c r="H12" s="45"/>
      <c r="I12" s="46"/>
      <c r="J12" s="44">
        <f>HLOOKUP(BG9,BF10:BR16,4,0)</f>
        <v>1660</v>
      </c>
      <c r="K12" s="45"/>
      <c r="L12" s="46"/>
      <c r="M12" s="47">
        <f>G12-J12</f>
        <v>0</v>
      </c>
      <c r="N12" s="48"/>
      <c r="O12" s="49"/>
      <c r="P12" s="13"/>
      <c r="Q12" s="3"/>
      <c r="R12" s="11"/>
      <c r="T12" s="7"/>
      <c r="V12" s="11"/>
      <c r="W12" s="32" t="s">
        <v>11</v>
      </c>
      <c r="X12" s="33"/>
      <c r="Y12" s="34"/>
      <c r="Z12" s="60">
        <f>HLOOKUP(BG9,BF19:BR25,3,0)</f>
        <v>388</v>
      </c>
      <c r="AA12" s="61"/>
      <c r="AB12" s="62"/>
      <c r="AC12" s="63">
        <f>HLOOKUP(BG9,BF19:BR25,4,0)</f>
        <v>350</v>
      </c>
      <c r="AD12" s="64"/>
      <c r="AE12" s="65"/>
      <c r="AF12" s="47">
        <f>Z12-AC12</f>
        <v>38</v>
      </c>
      <c r="AG12" s="48"/>
      <c r="AH12" s="49"/>
      <c r="AI12" s="13"/>
      <c r="AJ12" s="3"/>
      <c r="AK12" s="11"/>
      <c r="AM12" s="7"/>
      <c r="AO12" s="11"/>
      <c r="AP12" s="32" t="s">
        <v>11</v>
      </c>
      <c r="AQ12" s="33"/>
      <c r="AR12" s="34"/>
      <c r="AS12" s="44">
        <f>HLOOKUP(BG9,BF28:BR34,3,0)</f>
        <v>690</v>
      </c>
      <c r="AT12" s="45"/>
      <c r="AU12" s="46"/>
      <c r="AV12" s="44">
        <f>HLOOKUP(BG9,BF28:BR34,4,0)</f>
        <v>650</v>
      </c>
      <c r="AW12" s="45"/>
      <c r="AX12" s="46"/>
      <c r="AY12" s="47">
        <f>AS12-AV12</f>
        <v>40</v>
      </c>
      <c r="AZ12" s="48"/>
      <c r="BA12" s="49"/>
      <c r="BB12" s="13"/>
      <c r="BC12" s="3"/>
      <c r="BD12" s="11"/>
      <c r="BE12" s="11"/>
      <c r="BF12" s="17" t="s">
        <v>31</v>
      </c>
      <c r="BG12" s="24">
        <f t="shared" ref="BG12:BR12" si="1">SUM(BG21,BG30,BG39,BG48,BG57)</f>
        <v>1261</v>
      </c>
      <c r="BH12" s="24">
        <f t="shared" si="1"/>
        <v>1044.5</v>
      </c>
      <c r="BI12" s="24">
        <f t="shared" si="1"/>
        <v>1448</v>
      </c>
      <c r="BJ12" s="24">
        <f t="shared" si="1"/>
        <v>1915</v>
      </c>
      <c r="BK12" s="24">
        <f t="shared" si="1"/>
        <v>1795</v>
      </c>
      <c r="BL12" s="24">
        <f t="shared" si="1"/>
        <v>1668</v>
      </c>
      <c r="BM12" s="24">
        <f t="shared" si="1"/>
        <v>1278.5</v>
      </c>
      <c r="BN12" s="24">
        <f t="shared" si="1"/>
        <v>1313.5</v>
      </c>
      <c r="BO12" s="24">
        <f t="shared" si="1"/>
        <v>1606.5</v>
      </c>
      <c r="BP12" s="24">
        <f t="shared" si="1"/>
        <v>1765</v>
      </c>
      <c r="BQ12" s="24">
        <f t="shared" si="1"/>
        <v>1808</v>
      </c>
      <c r="BR12" s="24">
        <f t="shared" si="1"/>
        <v>1660</v>
      </c>
      <c r="BS12" s="19">
        <f>SUM(BG12:BR12)</f>
        <v>18563</v>
      </c>
      <c r="BT12" s="31"/>
      <c r="BU12" s="18" t="s">
        <v>1</v>
      </c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</row>
    <row r="13" spans="1:95" x14ac:dyDescent="0.15">
      <c r="A13" s="7"/>
      <c r="B13" s="2"/>
      <c r="C13" s="11"/>
      <c r="D13" s="32" t="s">
        <v>12</v>
      </c>
      <c r="E13" s="33"/>
      <c r="F13" s="34"/>
      <c r="G13" s="44">
        <f>HLOOKUP(BG9,BF10:BR16,6,0)</f>
        <v>18563</v>
      </c>
      <c r="H13" s="45"/>
      <c r="I13" s="46"/>
      <c r="J13" s="44">
        <f>HLOOKUP(BG9,BF10:BR16,7,0)</f>
        <v>18875</v>
      </c>
      <c r="K13" s="45"/>
      <c r="L13" s="46"/>
      <c r="M13" s="47">
        <f>G13-J13</f>
        <v>-312</v>
      </c>
      <c r="N13" s="48"/>
      <c r="O13" s="49"/>
      <c r="P13" s="13"/>
      <c r="Q13" s="3"/>
      <c r="R13" s="11"/>
      <c r="T13" s="7"/>
      <c r="V13" s="11"/>
      <c r="W13" s="32" t="s">
        <v>12</v>
      </c>
      <c r="X13" s="33"/>
      <c r="Y13" s="34"/>
      <c r="Z13" s="60">
        <f>HLOOKUP(BG9,BF19:BR25,6,0)</f>
        <v>4753</v>
      </c>
      <c r="AA13" s="61"/>
      <c r="AB13" s="62"/>
      <c r="AC13" s="63">
        <f>HLOOKUP(BG9,BF19:BR25,7,0)</f>
        <v>4720</v>
      </c>
      <c r="AD13" s="64"/>
      <c r="AE13" s="65"/>
      <c r="AF13" s="47">
        <f>Z13-AC13</f>
        <v>33</v>
      </c>
      <c r="AG13" s="48"/>
      <c r="AH13" s="49"/>
      <c r="AI13" s="13"/>
      <c r="AJ13" s="3"/>
      <c r="AK13" s="11"/>
      <c r="AM13" s="7"/>
      <c r="AO13" s="11"/>
      <c r="AP13" s="32" t="s">
        <v>12</v>
      </c>
      <c r="AQ13" s="33"/>
      <c r="AR13" s="34"/>
      <c r="AS13" s="44">
        <f>HLOOKUP(BG9,BF28:BR34,6,0)</f>
        <v>6244</v>
      </c>
      <c r="AT13" s="45"/>
      <c r="AU13" s="46"/>
      <c r="AV13" s="44">
        <f>HLOOKUP(BG9,BF28:BR34,7,0)</f>
        <v>6270</v>
      </c>
      <c r="AW13" s="45"/>
      <c r="AX13" s="46"/>
      <c r="AY13" s="47">
        <f>AS13-AV13</f>
        <v>-26</v>
      </c>
      <c r="AZ13" s="48"/>
      <c r="BA13" s="49"/>
      <c r="BB13" s="13"/>
      <c r="BC13" s="3"/>
      <c r="BD13" s="11"/>
      <c r="BE13" s="11"/>
      <c r="BF13" s="17" t="s">
        <v>28</v>
      </c>
      <c r="BG13" s="25">
        <f t="shared" ref="BG13:BR13" si="2">SUM(BG22,BG31,BG40,BG49,BG58)</f>
        <v>1290</v>
      </c>
      <c r="BH13" s="25">
        <f t="shared" si="2"/>
        <v>1060</v>
      </c>
      <c r="BI13" s="25">
        <f t="shared" si="2"/>
        <v>1430</v>
      </c>
      <c r="BJ13" s="25">
        <f t="shared" si="2"/>
        <v>1970</v>
      </c>
      <c r="BK13" s="25">
        <f t="shared" si="2"/>
        <v>1890</v>
      </c>
      <c r="BL13" s="25">
        <f t="shared" si="2"/>
        <v>1770</v>
      </c>
      <c r="BM13" s="25">
        <f t="shared" si="2"/>
        <v>1260</v>
      </c>
      <c r="BN13" s="25">
        <f t="shared" si="2"/>
        <v>1245</v>
      </c>
      <c r="BO13" s="25">
        <f t="shared" si="2"/>
        <v>1640</v>
      </c>
      <c r="BP13" s="25">
        <f t="shared" si="2"/>
        <v>1810</v>
      </c>
      <c r="BQ13" s="25">
        <f t="shared" si="2"/>
        <v>1850</v>
      </c>
      <c r="BR13" s="25">
        <f t="shared" si="2"/>
        <v>1660</v>
      </c>
      <c r="BS13" s="19">
        <f>SUM(BG13:BR13)</f>
        <v>18875</v>
      </c>
      <c r="BT13" s="31"/>
      <c r="BU13" s="18" t="s">
        <v>2</v>
      </c>
    </row>
    <row r="14" spans="1:95" x14ac:dyDescent="0.15">
      <c r="A14" s="7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11"/>
      <c r="T14" s="7"/>
      <c r="AK14" s="11"/>
      <c r="AM14" s="7"/>
      <c r="BD14" s="11"/>
      <c r="BE14" s="11"/>
      <c r="BF14" s="12" t="s">
        <v>32</v>
      </c>
      <c r="BG14" s="22">
        <f>BG11</f>
        <v>1300</v>
      </c>
      <c r="BH14" s="22">
        <f t="shared" ref="BH14:BR14" si="3">BG14+BH11</f>
        <v>2150</v>
      </c>
      <c r="BI14" s="22">
        <f t="shared" si="3"/>
        <v>3300</v>
      </c>
      <c r="BJ14" s="22">
        <f t="shared" si="3"/>
        <v>5100</v>
      </c>
      <c r="BK14" s="22">
        <f t="shared" si="3"/>
        <v>6900</v>
      </c>
      <c r="BL14" s="22">
        <f t="shared" si="3"/>
        <v>8450</v>
      </c>
      <c r="BM14" s="22">
        <f t="shared" si="3"/>
        <v>9550</v>
      </c>
      <c r="BN14" s="22">
        <f t="shared" si="3"/>
        <v>10650</v>
      </c>
      <c r="BO14" s="22">
        <f t="shared" si="3"/>
        <v>12000</v>
      </c>
      <c r="BP14" s="22">
        <f t="shared" si="3"/>
        <v>13550</v>
      </c>
      <c r="BQ14" s="22">
        <f t="shared" si="3"/>
        <v>15100</v>
      </c>
      <c r="BR14" s="22">
        <f t="shared" si="3"/>
        <v>16400</v>
      </c>
      <c r="BT14" s="31"/>
      <c r="BU14" s="18" t="s">
        <v>3</v>
      </c>
    </row>
    <row r="15" spans="1:95" x14ac:dyDescent="0.15">
      <c r="A15" s="7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11"/>
      <c r="T15" s="7"/>
      <c r="AK15" s="11"/>
      <c r="AM15" s="7"/>
      <c r="BD15" s="11"/>
      <c r="BE15" s="11"/>
      <c r="BF15" s="17" t="s">
        <v>33</v>
      </c>
      <c r="BG15" s="21">
        <f>BG12</f>
        <v>1261</v>
      </c>
      <c r="BH15" s="21">
        <f t="shared" ref="BH15:BR15" si="4">BG15+BH12</f>
        <v>2305.5</v>
      </c>
      <c r="BI15" s="21">
        <f t="shared" si="4"/>
        <v>3753.5</v>
      </c>
      <c r="BJ15" s="21">
        <f t="shared" si="4"/>
        <v>5668.5</v>
      </c>
      <c r="BK15" s="21">
        <f t="shared" si="4"/>
        <v>7463.5</v>
      </c>
      <c r="BL15" s="21">
        <f t="shared" si="4"/>
        <v>9131.5</v>
      </c>
      <c r="BM15" s="21">
        <f t="shared" si="4"/>
        <v>10410</v>
      </c>
      <c r="BN15" s="21">
        <f t="shared" si="4"/>
        <v>11723.5</v>
      </c>
      <c r="BO15" s="21">
        <f t="shared" si="4"/>
        <v>13330</v>
      </c>
      <c r="BP15" s="21">
        <f t="shared" si="4"/>
        <v>15095</v>
      </c>
      <c r="BQ15" s="21">
        <f t="shared" si="4"/>
        <v>16903</v>
      </c>
      <c r="BR15" s="21">
        <f t="shared" si="4"/>
        <v>18563</v>
      </c>
      <c r="BU15" s="18" t="s">
        <v>4</v>
      </c>
    </row>
    <row r="16" spans="1:95" x14ac:dyDescent="0.15">
      <c r="A16" s="7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11"/>
      <c r="T16" s="7"/>
      <c r="AK16" s="11"/>
      <c r="AM16" s="7"/>
      <c r="BD16" s="11"/>
      <c r="BE16" s="11"/>
      <c r="BF16" s="17" t="s">
        <v>29</v>
      </c>
      <c r="BG16" s="21">
        <f>BG13</f>
        <v>1290</v>
      </c>
      <c r="BH16" s="21">
        <f t="shared" ref="BH16:BR16" si="5">BG16+BH13</f>
        <v>2350</v>
      </c>
      <c r="BI16" s="21">
        <f t="shared" si="5"/>
        <v>3780</v>
      </c>
      <c r="BJ16" s="21">
        <f t="shared" si="5"/>
        <v>5750</v>
      </c>
      <c r="BK16" s="21">
        <f t="shared" si="5"/>
        <v>7640</v>
      </c>
      <c r="BL16" s="21">
        <f t="shared" si="5"/>
        <v>9410</v>
      </c>
      <c r="BM16" s="21">
        <f t="shared" si="5"/>
        <v>10670</v>
      </c>
      <c r="BN16" s="21">
        <f t="shared" si="5"/>
        <v>11915</v>
      </c>
      <c r="BO16" s="21">
        <f t="shared" si="5"/>
        <v>13555</v>
      </c>
      <c r="BP16" s="21">
        <f t="shared" si="5"/>
        <v>15365</v>
      </c>
      <c r="BQ16" s="21">
        <f t="shared" si="5"/>
        <v>17215</v>
      </c>
      <c r="BR16" s="21">
        <f t="shared" si="5"/>
        <v>18875</v>
      </c>
      <c r="BU16" s="18" t="s">
        <v>5</v>
      </c>
    </row>
    <row r="17" spans="1:85" x14ac:dyDescent="0.15">
      <c r="A17" s="7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11"/>
      <c r="T17" s="7"/>
      <c r="AK17" s="11"/>
      <c r="AM17" s="7"/>
      <c r="BD17" s="11"/>
      <c r="BU17" s="18" t="s">
        <v>6</v>
      </c>
    </row>
    <row r="18" spans="1:85" x14ac:dyDescent="0.15">
      <c r="A18" s="7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11"/>
      <c r="T18" s="7"/>
      <c r="AK18" s="11"/>
      <c r="AM18" s="7"/>
      <c r="BD18" s="11"/>
      <c r="BF18" s="1" t="s">
        <v>21</v>
      </c>
      <c r="BU18" s="18" t="s">
        <v>7</v>
      </c>
    </row>
    <row r="19" spans="1:85" x14ac:dyDescent="0.15">
      <c r="A19" s="7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11"/>
      <c r="T19" s="7"/>
      <c r="AK19" s="11"/>
      <c r="AM19" s="7"/>
      <c r="BD19" s="11"/>
      <c r="BF19" s="12"/>
      <c r="BG19" s="22" t="s">
        <v>13</v>
      </c>
      <c r="BH19" s="22" t="s">
        <v>0</v>
      </c>
      <c r="BI19" s="22" t="s">
        <v>1</v>
      </c>
      <c r="BJ19" s="22" t="s">
        <v>2</v>
      </c>
      <c r="BK19" s="22" t="s">
        <v>3</v>
      </c>
      <c r="BL19" s="22" t="s">
        <v>4</v>
      </c>
      <c r="BM19" s="22" t="s">
        <v>5</v>
      </c>
      <c r="BN19" s="22" t="s">
        <v>6</v>
      </c>
      <c r="BO19" s="22" t="s">
        <v>7</v>
      </c>
      <c r="BP19" s="22" t="s">
        <v>8</v>
      </c>
      <c r="BQ19" s="22" t="s">
        <v>9</v>
      </c>
      <c r="BR19" s="22" t="s">
        <v>10</v>
      </c>
      <c r="BS19" s="29" t="s">
        <v>34</v>
      </c>
      <c r="BU19" s="18" t="s">
        <v>8</v>
      </c>
    </row>
    <row r="20" spans="1:85" x14ac:dyDescent="0.15">
      <c r="A20" s="7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11"/>
      <c r="T20" s="7"/>
      <c r="AK20" s="11"/>
      <c r="AM20" s="7"/>
      <c r="BD20" s="11"/>
      <c r="BF20" s="12" t="s">
        <v>30</v>
      </c>
      <c r="BG20" s="23">
        <v>400</v>
      </c>
      <c r="BH20" s="23">
        <v>300</v>
      </c>
      <c r="BI20" s="23">
        <v>350</v>
      </c>
      <c r="BJ20" s="23">
        <v>500</v>
      </c>
      <c r="BK20" s="23">
        <v>500</v>
      </c>
      <c r="BL20" s="23">
        <v>450</v>
      </c>
      <c r="BM20" s="23">
        <v>350</v>
      </c>
      <c r="BN20" s="23">
        <v>350</v>
      </c>
      <c r="BO20" s="23">
        <v>400</v>
      </c>
      <c r="BP20" s="23">
        <v>450</v>
      </c>
      <c r="BQ20" s="23">
        <v>450</v>
      </c>
      <c r="BR20" s="23">
        <v>400</v>
      </c>
      <c r="BS20" s="19">
        <f>SUM(BG20:BR20)</f>
        <v>4900</v>
      </c>
      <c r="BU20" s="18" t="s">
        <v>9</v>
      </c>
    </row>
    <row r="21" spans="1:85" x14ac:dyDescent="0.15">
      <c r="A21" s="7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11"/>
      <c r="T21" s="7"/>
      <c r="AK21" s="11"/>
      <c r="AM21" s="7"/>
      <c r="BD21" s="11"/>
      <c r="BF21" s="17" t="s">
        <v>31</v>
      </c>
      <c r="BG21" s="24">
        <f t="shared" ref="BG21:BR21" si="6">BG20*0.97</f>
        <v>388</v>
      </c>
      <c r="BH21" s="24">
        <f t="shared" si="6"/>
        <v>291</v>
      </c>
      <c r="BI21" s="24">
        <f t="shared" si="6"/>
        <v>339.5</v>
      </c>
      <c r="BJ21" s="24">
        <f t="shared" si="6"/>
        <v>485</v>
      </c>
      <c r="BK21" s="24">
        <f t="shared" si="6"/>
        <v>485</v>
      </c>
      <c r="BL21" s="24">
        <f t="shared" si="6"/>
        <v>436.5</v>
      </c>
      <c r="BM21" s="24">
        <f t="shared" si="6"/>
        <v>339.5</v>
      </c>
      <c r="BN21" s="24">
        <f t="shared" si="6"/>
        <v>339.5</v>
      </c>
      <c r="BO21" s="24">
        <f t="shared" si="6"/>
        <v>388</v>
      </c>
      <c r="BP21" s="24">
        <f t="shared" si="6"/>
        <v>436.5</v>
      </c>
      <c r="BQ21" s="24">
        <f t="shared" si="6"/>
        <v>436.5</v>
      </c>
      <c r="BR21" s="24">
        <f t="shared" si="6"/>
        <v>388</v>
      </c>
      <c r="BS21" s="30">
        <f>SUM(BG21:BR21)</f>
        <v>4753</v>
      </c>
      <c r="BT21" s="30"/>
      <c r="BU21" s="18" t="s">
        <v>10</v>
      </c>
      <c r="BV21"/>
      <c r="BW21"/>
      <c r="BX21"/>
      <c r="BY21"/>
      <c r="BZ21"/>
      <c r="CA21"/>
      <c r="CB21"/>
      <c r="CC21"/>
      <c r="CD21"/>
      <c r="CE21"/>
      <c r="CF21"/>
      <c r="CG21"/>
    </row>
    <row r="22" spans="1:85" x14ac:dyDescent="0.15">
      <c r="A22" s="7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11"/>
      <c r="T22" s="7"/>
      <c r="AK22" s="11"/>
      <c r="AM22" s="7"/>
      <c r="BD22" s="11"/>
      <c r="BF22" s="17" t="s">
        <v>28</v>
      </c>
      <c r="BG22" s="24">
        <v>350</v>
      </c>
      <c r="BH22" s="26">
        <v>290</v>
      </c>
      <c r="BI22" s="26">
        <v>340</v>
      </c>
      <c r="BJ22" s="26">
        <v>500</v>
      </c>
      <c r="BK22" s="26">
        <v>500</v>
      </c>
      <c r="BL22" s="26">
        <v>450</v>
      </c>
      <c r="BM22" s="27">
        <v>320</v>
      </c>
      <c r="BN22" s="27">
        <v>320</v>
      </c>
      <c r="BO22" s="27">
        <v>390</v>
      </c>
      <c r="BP22" s="28">
        <v>450</v>
      </c>
      <c r="BQ22" s="27">
        <v>460</v>
      </c>
      <c r="BR22" s="27">
        <v>350</v>
      </c>
      <c r="BS22" s="30">
        <f>SUM(BG22:BR22)</f>
        <v>4720</v>
      </c>
      <c r="BT22" s="30"/>
      <c r="BU22"/>
      <c r="BV22"/>
      <c r="BW22"/>
      <c r="BX22"/>
      <c r="BY22"/>
      <c r="BZ22"/>
      <c r="CA22"/>
      <c r="CB22"/>
      <c r="CC22"/>
      <c r="CD22"/>
      <c r="CE22"/>
      <c r="CF22"/>
      <c r="CG22"/>
    </row>
    <row r="23" spans="1:85" x14ac:dyDescent="0.15">
      <c r="A23" s="7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11"/>
      <c r="T23" s="7"/>
      <c r="AK23" s="11"/>
      <c r="AM23" s="7"/>
      <c r="BD23" s="11"/>
      <c r="BF23" s="12" t="s">
        <v>32</v>
      </c>
      <c r="BG23" s="22">
        <f>BG20</f>
        <v>400</v>
      </c>
      <c r="BH23" s="22">
        <f t="shared" ref="BH23:BR23" si="7">BG23+BH20</f>
        <v>700</v>
      </c>
      <c r="BI23" s="22">
        <f t="shared" si="7"/>
        <v>1050</v>
      </c>
      <c r="BJ23" s="22">
        <f t="shared" si="7"/>
        <v>1550</v>
      </c>
      <c r="BK23" s="22">
        <f t="shared" si="7"/>
        <v>2050</v>
      </c>
      <c r="BL23" s="22">
        <f t="shared" si="7"/>
        <v>2500</v>
      </c>
      <c r="BM23" s="22">
        <f t="shared" si="7"/>
        <v>2850</v>
      </c>
      <c r="BN23" s="22">
        <f t="shared" si="7"/>
        <v>3200</v>
      </c>
      <c r="BO23" s="22">
        <f t="shared" si="7"/>
        <v>3600</v>
      </c>
      <c r="BP23" s="22">
        <f t="shared" si="7"/>
        <v>4050</v>
      </c>
      <c r="BQ23" s="22">
        <f t="shared" si="7"/>
        <v>4500</v>
      </c>
      <c r="BR23" s="22">
        <f t="shared" si="7"/>
        <v>4900</v>
      </c>
      <c r="BS23" s="30"/>
      <c r="BT23" s="30"/>
      <c r="BU23"/>
      <c r="BV23"/>
      <c r="BW23"/>
      <c r="BX23"/>
      <c r="BY23"/>
      <c r="BZ23"/>
      <c r="CA23"/>
      <c r="CB23"/>
      <c r="CC23"/>
      <c r="CD23"/>
      <c r="CE23"/>
      <c r="CF23"/>
      <c r="CG23"/>
    </row>
    <row r="24" spans="1:85" x14ac:dyDescent="0.15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6"/>
      <c r="T24" s="14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6"/>
      <c r="AM24" s="14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6"/>
      <c r="BF24" s="17" t="s">
        <v>33</v>
      </c>
      <c r="BG24" s="21">
        <f>BG21</f>
        <v>388</v>
      </c>
      <c r="BH24" s="21">
        <f t="shared" ref="BH24:BR24" si="8">BG24+BH21</f>
        <v>679</v>
      </c>
      <c r="BI24" s="21">
        <f t="shared" si="8"/>
        <v>1018.5</v>
      </c>
      <c r="BJ24" s="21">
        <f t="shared" si="8"/>
        <v>1503.5</v>
      </c>
      <c r="BK24" s="21">
        <f t="shared" si="8"/>
        <v>1988.5</v>
      </c>
      <c r="BL24" s="21">
        <f t="shared" si="8"/>
        <v>2425</v>
      </c>
      <c r="BM24" s="21">
        <f t="shared" si="8"/>
        <v>2764.5</v>
      </c>
      <c r="BN24" s="21">
        <f t="shared" si="8"/>
        <v>3104</v>
      </c>
      <c r="BO24" s="21">
        <f t="shared" si="8"/>
        <v>3492</v>
      </c>
      <c r="BP24" s="21">
        <f t="shared" si="8"/>
        <v>3928.5</v>
      </c>
      <c r="BQ24" s="21">
        <f t="shared" si="8"/>
        <v>4365</v>
      </c>
      <c r="BR24" s="21">
        <f t="shared" si="8"/>
        <v>4753</v>
      </c>
      <c r="BS24" s="30"/>
      <c r="BT24" s="30"/>
      <c r="BU24"/>
      <c r="BV24"/>
      <c r="BW24"/>
      <c r="BX24"/>
      <c r="BY24"/>
      <c r="BZ24"/>
      <c r="CA24"/>
      <c r="CB24"/>
      <c r="CC24"/>
      <c r="CD24"/>
      <c r="CE24"/>
      <c r="CF24"/>
      <c r="CG24"/>
    </row>
    <row r="25" spans="1:85" ht="12.6" customHeight="1" x14ac:dyDescent="0.15"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F25" s="17" t="s">
        <v>29</v>
      </c>
      <c r="BG25" s="21">
        <f>BG22</f>
        <v>350</v>
      </c>
      <c r="BH25" s="21">
        <f t="shared" ref="BH25:BR25" si="9">BG25+BH22</f>
        <v>640</v>
      </c>
      <c r="BI25" s="21">
        <f t="shared" si="9"/>
        <v>980</v>
      </c>
      <c r="BJ25" s="21">
        <f t="shared" si="9"/>
        <v>1480</v>
      </c>
      <c r="BK25" s="21">
        <f t="shared" si="9"/>
        <v>1980</v>
      </c>
      <c r="BL25" s="21">
        <f t="shared" si="9"/>
        <v>2430</v>
      </c>
      <c r="BM25" s="21">
        <f t="shared" si="9"/>
        <v>2750</v>
      </c>
      <c r="BN25" s="21">
        <f t="shared" si="9"/>
        <v>3070</v>
      </c>
      <c r="BO25" s="21">
        <f t="shared" si="9"/>
        <v>3460</v>
      </c>
      <c r="BP25" s="21">
        <f t="shared" si="9"/>
        <v>3910</v>
      </c>
      <c r="BQ25" s="21">
        <f t="shared" si="9"/>
        <v>4370</v>
      </c>
      <c r="BR25" s="21">
        <f t="shared" si="9"/>
        <v>4720</v>
      </c>
      <c r="BS25" s="30"/>
      <c r="BT25" s="30"/>
      <c r="BU25"/>
      <c r="BV25"/>
      <c r="BW25"/>
      <c r="BX25"/>
      <c r="BY25"/>
      <c r="BZ25"/>
      <c r="CA25"/>
      <c r="CB25"/>
      <c r="CC25"/>
      <c r="CD25"/>
      <c r="CE25"/>
      <c r="CF25"/>
      <c r="CG25"/>
    </row>
    <row r="26" spans="1:85" ht="12.6" customHeight="1" x14ac:dyDescent="0.15">
      <c r="A26" s="56"/>
      <c r="B26" s="56"/>
      <c r="C26" s="56"/>
      <c r="D26" s="56"/>
      <c r="E26" s="56"/>
      <c r="F26" s="56"/>
      <c r="J26" s="32" t="s">
        <v>11</v>
      </c>
      <c r="K26" s="33"/>
      <c r="L26" s="34"/>
      <c r="M26" s="32" t="s">
        <v>12</v>
      </c>
      <c r="N26" s="33"/>
      <c r="O26" s="34"/>
      <c r="AC26" s="32" t="s">
        <v>11</v>
      </c>
      <c r="AD26" s="33"/>
      <c r="AE26" s="34"/>
      <c r="AF26" s="32" t="s">
        <v>12</v>
      </c>
      <c r="AG26" s="33"/>
      <c r="AH26" s="34"/>
      <c r="AV26" s="32" t="s">
        <v>11</v>
      </c>
      <c r="AW26" s="33"/>
      <c r="AX26" s="34"/>
      <c r="AY26" s="32" t="s">
        <v>12</v>
      </c>
      <c r="AZ26" s="33"/>
      <c r="BA26" s="34"/>
      <c r="BS26" s="30"/>
      <c r="BT26" s="30"/>
      <c r="BU26"/>
      <c r="BV26"/>
      <c r="BW26"/>
      <c r="BX26"/>
      <c r="BY26"/>
      <c r="BZ26"/>
      <c r="CA26"/>
      <c r="CB26"/>
      <c r="CC26"/>
      <c r="CD26"/>
      <c r="CE26"/>
      <c r="CF26"/>
      <c r="CG26"/>
    </row>
    <row r="27" spans="1:85" ht="13.5" customHeight="1" thickBot="1" x14ac:dyDescent="0.2">
      <c r="A27" s="56"/>
      <c r="B27" s="56"/>
      <c r="C27" s="56"/>
      <c r="D27" s="56"/>
      <c r="E27" s="56"/>
      <c r="F27" s="56"/>
      <c r="J27" s="37" t="str">
        <f>IF(J29&lt;=1,"○",IF(AND(J29&gt;1,J29&lt;1.06),"△","×"))</f>
        <v>×</v>
      </c>
      <c r="K27" s="38"/>
      <c r="L27" s="39"/>
      <c r="M27" s="37" t="str">
        <f>IF(M29&lt;=1,"○",IF(AND(M29&gt;1,M29&lt;1.06),"△","×"))</f>
        <v>△</v>
      </c>
      <c r="N27" s="38"/>
      <c r="O27" s="39"/>
      <c r="AC27" s="37" t="str">
        <f>IF(AC29&lt;=1,"○",IF(AND(AC29&gt;1,AC29&lt;1.06),"△","×"))</f>
        <v>×</v>
      </c>
      <c r="AD27" s="38"/>
      <c r="AE27" s="39"/>
      <c r="AF27" s="37" t="str">
        <f>IF(AF29&lt;=1,"○",IF(AND(AF29&gt;1,AF29&lt;1.06),"△","×"))</f>
        <v>△</v>
      </c>
      <c r="AG27" s="38"/>
      <c r="AH27" s="39"/>
      <c r="AV27" s="37" t="str">
        <f>IF(AV29&lt;=1,"○",IF(AND(AV29&gt;1,AV29&lt;1.06),"△","×"))</f>
        <v>×</v>
      </c>
      <c r="AW27" s="38"/>
      <c r="AX27" s="39"/>
      <c r="AY27" s="37" t="str">
        <f>IF(AY29&lt;=1,"○",IF(AND(AY29&gt;1,AY29&lt;1.06),"△","×"))</f>
        <v>△</v>
      </c>
      <c r="AZ27" s="38"/>
      <c r="BA27" s="39"/>
      <c r="BF27" s="1" t="s">
        <v>22</v>
      </c>
    </row>
    <row r="28" spans="1:85" ht="13.5" customHeight="1" x14ac:dyDescent="0.15">
      <c r="A28" s="50" t="s">
        <v>23</v>
      </c>
      <c r="B28" s="51"/>
      <c r="C28" s="51"/>
      <c r="D28" s="52"/>
      <c r="E28" s="5"/>
      <c r="F28" s="5"/>
      <c r="J28" s="40"/>
      <c r="K28" s="41"/>
      <c r="L28" s="42"/>
      <c r="M28" s="40"/>
      <c r="N28" s="41"/>
      <c r="O28" s="42"/>
      <c r="T28" s="50" t="s">
        <v>24</v>
      </c>
      <c r="U28" s="51"/>
      <c r="V28" s="51"/>
      <c r="W28" s="52"/>
      <c r="AC28" s="40"/>
      <c r="AD28" s="41"/>
      <c r="AE28" s="42"/>
      <c r="AF28" s="40"/>
      <c r="AG28" s="41"/>
      <c r="AH28" s="42"/>
      <c r="AM28" s="50" t="s">
        <v>25</v>
      </c>
      <c r="AN28" s="51"/>
      <c r="AO28" s="51"/>
      <c r="AP28" s="52"/>
      <c r="AV28" s="40"/>
      <c r="AW28" s="41"/>
      <c r="AX28" s="42"/>
      <c r="AY28" s="40"/>
      <c r="AZ28" s="41"/>
      <c r="BA28" s="42"/>
      <c r="BF28" s="12"/>
      <c r="BG28" s="22" t="s">
        <v>13</v>
      </c>
      <c r="BH28" s="22" t="s">
        <v>0</v>
      </c>
      <c r="BI28" s="22" t="s">
        <v>1</v>
      </c>
      <c r="BJ28" s="22" t="s">
        <v>2</v>
      </c>
      <c r="BK28" s="22" t="s">
        <v>3</v>
      </c>
      <c r="BL28" s="22" t="s">
        <v>4</v>
      </c>
      <c r="BM28" s="22" t="s">
        <v>5</v>
      </c>
      <c r="BN28" s="22" t="s">
        <v>6</v>
      </c>
      <c r="BO28" s="22" t="s">
        <v>7</v>
      </c>
      <c r="BP28" s="22" t="s">
        <v>8</v>
      </c>
      <c r="BQ28" s="22" t="s">
        <v>9</v>
      </c>
      <c r="BR28" s="22" t="s">
        <v>10</v>
      </c>
      <c r="BS28" s="29" t="s">
        <v>34</v>
      </c>
    </row>
    <row r="29" spans="1:85" ht="12.6" customHeight="1" thickBot="1" x14ac:dyDescent="0.2">
      <c r="A29" s="53"/>
      <c r="B29" s="54"/>
      <c r="C29" s="54"/>
      <c r="D29" s="55"/>
      <c r="E29" s="6"/>
      <c r="F29" s="6"/>
      <c r="J29" s="43">
        <f>J32/G32</f>
        <v>1.1134020618556701</v>
      </c>
      <c r="K29" s="43"/>
      <c r="L29" s="43"/>
      <c r="M29" s="43">
        <f>J33/G33</f>
        <v>1.0425673428666444</v>
      </c>
      <c r="N29" s="43"/>
      <c r="O29" s="43"/>
      <c r="T29" s="53"/>
      <c r="U29" s="54"/>
      <c r="V29" s="54"/>
      <c r="W29" s="55"/>
      <c r="X29" s="6"/>
      <c r="Y29" s="6"/>
      <c r="Z29" s="1"/>
      <c r="AA29" s="1"/>
      <c r="AB29" s="1"/>
      <c r="AC29" s="43">
        <f>AC32/Z32</f>
        <v>1.0824742268041236</v>
      </c>
      <c r="AD29" s="43"/>
      <c r="AE29" s="43"/>
      <c r="AF29" s="43">
        <f>AC33/Z33</f>
        <v>1.0430563978168588</v>
      </c>
      <c r="AG29" s="43"/>
      <c r="AH29" s="43"/>
      <c r="AI29" s="1"/>
      <c r="AJ29" s="1"/>
      <c r="AK29" s="1"/>
      <c r="AM29" s="53"/>
      <c r="AN29" s="54"/>
      <c r="AO29" s="54"/>
      <c r="AP29" s="55"/>
      <c r="AQ29" s="6"/>
      <c r="AR29" s="6"/>
      <c r="AS29" s="1"/>
      <c r="AT29" s="1"/>
      <c r="AU29" s="1"/>
      <c r="AV29" s="43">
        <f>AV32/AS32</f>
        <v>1.2371134020618557</v>
      </c>
      <c r="AW29" s="43"/>
      <c r="AX29" s="43"/>
      <c r="AY29" s="43">
        <f>AV33/AS33</f>
        <v>1.0405178614241188</v>
      </c>
      <c r="AZ29" s="43"/>
      <c r="BA29" s="43"/>
      <c r="BB29" s="1"/>
      <c r="BC29" s="1"/>
      <c r="BD29" s="1"/>
      <c r="BF29" s="12" t="s">
        <v>30</v>
      </c>
      <c r="BG29" s="23">
        <v>300</v>
      </c>
      <c r="BH29" s="23">
        <v>200</v>
      </c>
      <c r="BI29" s="23">
        <v>250</v>
      </c>
      <c r="BJ29" s="23">
        <v>400</v>
      </c>
      <c r="BK29" s="23">
        <v>400</v>
      </c>
      <c r="BL29" s="23">
        <v>350</v>
      </c>
      <c r="BM29" s="23">
        <v>250</v>
      </c>
      <c r="BN29" s="23">
        <v>250</v>
      </c>
      <c r="BO29" s="23">
        <v>300</v>
      </c>
      <c r="BP29" s="23">
        <v>350</v>
      </c>
      <c r="BQ29" s="23">
        <v>350</v>
      </c>
      <c r="BR29" s="23">
        <v>300</v>
      </c>
      <c r="BS29" s="19">
        <f>SUM(BG29:BR29)</f>
        <v>3700</v>
      </c>
    </row>
    <row r="30" spans="1:85" x14ac:dyDescent="0.15">
      <c r="A30" s="10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9"/>
      <c r="T30" s="10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9"/>
      <c r="AM30" s="10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9"/>
      <c r="BF30" s="17" t="s">
        <v>31</v>
      </c>
      <c r="BG30" s="24">
        <f>BG29*0.97</f>
        <v>291</v>
      </c>
      <c r="BH30" s="24">
        <v>414</v>
      </c>
      <c r="BI30" s="24">
        <v>575</v>
      </c>
      <c r="BJ30" s="24">
        <v>557</v>
      </c>
      <c r="BK30" s="24">
        <v>437</v>
      </c>
      <c r="BL30" s="24">
        <v>504</v>
      </c>
      <c r="BM30" s="24">
        <v>454</v>
      </c>
      <c r="BN30" s="24">
        <v>489</v>
      </c>
      <c r="BO30" s="24">
        <v>588</v>
      </c>
      <c r="BP30" s="24">
        <v>601</v>
      </c>
      <c r="BQ30" s="24">
        <v>644</v>
      </c>
      <c r="BR30" s="24">
        <v>690</v>
      </c>
      <c r="BS30" s="19">
        <f>SUM(BG30:BR30)</f>
        <v>6244</v>
      </c>
    </row>
    <row r="31" spans="1:85" x14ac:dyDescent="0.15">
      <c r="A31" s="7"/>
      <c r="B31" s="2"/>
      <c r="C31" s="11"/>
      <c r="D31" s="57"/>
      <c r="E31" s="58"/>
      <c r="F31" s="59"/>
      <c r="G31" s="32" t="s">
        <v>14</v>
      </c>
      <c r="H31" s="33"/>
      <c r="I31" s="34"/>
      <c r="J31" s="32" t="s">
        <v>15</v>
      </c>
      <c r="K31" s="33"/>
      <c r="L31" s="34"/>
      <c r="M31" s="32" t="s">
        <v>16</v>
      </c>
      <c r="N31" s="33"/>
      <c r="O31" s="34"/>
      <c r="P31" s="13"/>
      <c r="Q31" s="3"/>
      <c r="R31" s="11"/>
      <c r="T31" s="7"/>
      <c r="V31" s="11"/>
      <c r="W31" s="57"/>
      <c r="X31" s="58"/>
      <c r="Y31" s="59"/>
      <c r="Z31" s="32" t="s">
        <v>14</v>
      </c>
      <c r="AA31" s="33"/>
      <c r="AB31" s="34"/>
      <c r="AC31" s="32" t="s">
        <v>15</v>
      </c>
      <c r="AD31" s="33"/>
      <c r="AE31" s="34"/>
      <c r="AF31" s="32" t="s">
        <v>16</v>
      </c>
      <c r="AG31" s="33"/>
      <c r="AH31" s="34"/>
      <c r="AI31" s="13"/>
      <c r="AJ31" s="3"/>
      <c r="AK31" s="11"/>
      <c r="AM31" s="7"/>
      <c r="AO31" s="11"/>
      <c r="AP31" s="57"/>
      <c r="AQ31" s="58"/>
      <c r="AR31" s="59"/>
      <c r="AS31" s="32" t="s">
        <v>14</v>
      </c>
      <c r="AT31" s="33"/>
      <c r="AU31" s="34"/>
      <c r="AV31" s="32" t="s">
        <v>15</v>
      </c>
      <c r="AW31" s="33"/>
      <c r="AX31" s="34"/>
      <c r="AY31" s="32" t="s">
        <v>16</v>
      </c>
      <c r="AZ31" s="33"/>
      <c r="BA31" s="34"/>
      <c r="BB31" s="13"/>
      <c r="BC31" s="3"/>
      <c r="BD31" s="11"/>
      <c r="BF31" s="17" t="s">
        <v>28</v>
      </c>
      <c r="BG31" s="24">
        <v>350</v>
      </c>
      <c r="BH31" s="26">
        <v>420</v>
      </c>
      <c r="BI31" s="26">
        <v>550</v>
      </c>
      <c r="BJ31" s="26">
        <v>570</v>
      </c>
      <c r="BK31" s="26">
        <v>450</v>
      </c>
      <c r="BL31" s="26">
        <v>520</v>
      </c>
      <c r="BM31" s="27">
        <v>450</v>
      </c>
      <c r="BN31" s="27">
        <v>470</v>
      </c>
      <c r="BO31" s="27">
        <v>600</v>
      </c>
      <c r="BP31" s="28">
        <v>610</v>
      </c>
      <c r="BQ31" s="27">
        <v>630</v>
      </c>
      <c r="BR31" s="27">
        <v>650</v>
      </c>
      <c r="BS31" s="19">
        <f>SUM(BG31:BR31)</f>
        <v>6270</v>
      </c>
    </row>
    <row r="32" spans="1:85" x14ac:dyDescent="0.15">
      <c r="A32" s="7"/>
      <c r="B32" s="2"/>
      <c r="C32" s="11"/>
      <c r="D32" s="32" t="s">
        <v>11</v>
      </c>
      <c r="E32" s="33"/>
      <c r="F32" s="34"/>
      <c r="G32" s="63">
        <f>HLOOKUP(BG9,BF37:BR43,3,0)</f>
        <v>242.5</v>
      </c>
      <c r="H32" s="64"/>
      <c r="I32" s="65"/>
      <c r="J32" s="63">
        <f>HLOOKUP(BG9,BF37:BR43,4,0)</f>
        <v>270</v>
      </c>
      <c r="K32" s="64"/>
      <c r="L32" s="65"/>
      <c r="M32" s="47">
        <f>G32-J32</f>
        <v>-27.5</v>
      </c>
      <c r="N32" s="48"/>
      <c r="O32" s="49"/>
      <c r="P32" s="13"/>
      <c r="Q32" s="3"/>
      <c r="R32" s="11"/>
      <c r="T32" s="7"/>
      <c r="V32" s="11"/>
      <c r="W32" s="32" t="s">
        <v>11</v>
      </c>
      <c r="X32" s="33"/>
      <c r="Y32" s="34"/>
      <c r="Z32" s="60">
        <f>HLOOKUP(BG9,BF46:BR52,3,0)</f>
        <v>194</v>
      </c>
      <c r="AA32" s="61"/>
      <c r="AB32" s="62"/>
      <c r="AC32" s="63">
        <f>HLOOKUP(BG9,BF46:BR52,4,0)</f>
        <v>210</v>
      </c>
      <c r="AD32" s="64"/>
      <c r="AE32" s="65"/>
      <c r="AF32" s="47">
        <f>Z32-AC32</f>
        <v>-16</v>
      </c>
      <c r="AG32" s="48"/>
      <c r="AH32" s="49"/>
      <c r="AI32" s="13"/>
      <c r="AJ32" s="3"/>
      <c r="AK32" s="11"/>
      <c r="AM32" s="7"/>
      <c r="AO32" s="11"/>
      <c r="AP32" s="32" t="s">
        <v>11</v>
      </c>
      <c r="AQ32" s="33"/>
      <c r="AR32" s="34"/>
      <c r="AS32" s="44">
        <f>HLOOKUP(BG9,BF55:BR61,3,0)</f>
        <v>145.5</v>
      </c>
      <c r="AT32" s="45"/>
      <c r="AU32" s="46"/>
      <c r="AV32" s="44">
        <f>HLOOKUP(BG9,BF55:BR61,4,0)</f>
        <v>180</v>
      </c>
      <c r="AW32" s="45"/>
      <c r="AX32" s="46"/>
      <c r="AY32" s="47">
        <f>AS32-AV32</f>
        <v>-34.5</v>
      </c>
      <c r="AZ32" s="48"/>
      <c r="BA32" s="49"/>
      <c r="BB32" s="13"/>
      <c r="BC32" s="3"/>
      <c r="BD32" s="11"/>
      <c r="BF32" s="12" t="s">
        <v>32</v>
      </c>
      <c r="BG32" s="22">
        <f>BG29</f>
        <v>300</v>
      </c>
      <c r="BH32" s="22">
        <f t="shared" ref="BH32:BR32" si="10">BG32+BH29</f>
        <v>500</v>
      </c>
      <c r="BI32" s="22">
        <f t="shared" si="10"/>
        <v>750</v>
      </c>
      <c r="BJ32" s="22">
        <f t="shared" si="10"/>
        <v>1150</v>
      </c>
      <c r="BK32" s="22">
        <f t="shared" si="10"/>
        <v>1550</v>
      </c>
      <c r="BL32" s="22">
        <f t="shared" si="10"/>
        <v>1900</v>
      </c>
      <c r="BM32" s="22">
        <f t="shared" si="10"/>
        <v>2150</v>
      </c>
      <c r="BN32" s="22">
        <f t="shared" si="10"/>
        <v>2400</v>
      </c>
      <c r="BO32" s="22">
        <f t="shared" si="10"/>
        <v>2700</v>
      </c>
      <c r="BP32" s="22">
        <f t="shared" si="10"/>
        <v>3050</v>
      </c>
      <c r="BQ32" s="22">
        <f t="shared" si="10"/>
        <v>3400</v>
      </c>
      <c r="BR32" s="22">
        <f t="shared" si="10"/>
        <v>3700</v>
      </c>
    </row>
    <row r="33" spans="1:71" x14ac:dyDescent="0.15">
      <c r="A33" s="7"/>
      <c r="B33" s="2"/>
      <c r="C33" s="11"/>
      <c r="D33" s="32" t="s">
        <v>12</v>
      </c>
      <c r="E33" s="33"/>
      <c r="F33" s="34"/>
      <c r="G33" s="63">
        <f>HLOOKUP(BG9,BF37:BR43,6,0)</f>
        <v>3007</v>
      </c>
      <c r="H33" s="64"/>
      <c r="I33" s="65"/>
      <c r="J33" s="63">
        <f>HLOOKUP(BG9,BF37:BR43,7,0)</f>
        <v>3135</v>
      </c>
      <c r="K33" s="64"/>
      <c r="L33" s="65"/>
      <c r="M33" s="47">
        <f>G33-J33</f>
        <v>-128</v>
      </c>
      <c r="N33" s="48"/>
      <c r="O33" s="49"/>
      <c r="P33" s="13"/>
      <c r="Q33" s="3"/>
      <c r="R33" s="11"/>
      <c r="T33" s="7"/>
      <c r="V33" s="11"/>
      <c r="W33" s="32" t="s">
        <v>12</v>
      </c>
      <c r="X33" s="33"/>
      <c r="Y33" s="34"/>
      <c r="Z33" s="60">
        <f>HLOOKUP(BG9,BF46:BR52,6,0)</f>
        <v>2473.5</v>
      </c>
      <c r="AA33" s="61"/>
      <c r="AB33" s="62"/>
      <c r="AC33" s="63">
        <f>HLOOKUP(BG9,BF46:BR52,7,0)</f>
        <v>2580</v>
      </c>
      <c r="AD33" s="64"/>
      <c r="AE33" s="65"/>
      <c r="AF33" s="47">
        <f>Z33-AC33</f>
        <v>-106.5</v>
      </c>
      <c r="AG33" s="48"/>
      <c r="AH33" s="49"/>
      <c r="AI33" s="13"/>
      <c r="AJ33" s="3"/>
      <c r="AK33" s="11"/>
      <c r="AM33" s="7"/>
      <c r="AO33" s="11"/>
      <c r="AP33" s="32" t="s">
        <v>12</v>
      </c>
      <c r="AQ33" s="33"/>
      <c r="AR33" s="34"/>
      <c r="AS33" s="44">
        <f>HLOOKUP(BG9,BF55:BR61,6,0)</f>
        <v>2085.5</v>
      </c>
      <c r="AT33" s="45"/>
      <c r="AU33" s="46"/>
      <c r="AV33" s="44">
        <f>HLOOKUP(BG9,BF55:BR61,7,0)</f>
        <v>2170</v>
      </c>
      <c r="AW33" s="45"/>
      <c r="AX33" s="46"/>
      <c r="AY33" s="47">
        <f>AS33-AV33</f>
        <v>-84.5</v>
      </c>
      <c r="AZ33" s="48"/>
      <c r="BA33" s="49"/>
      <c r="BB33" s="13"/>
      <c r="BC33" s="3"/>
      <c r="BD33" s="11"/>
      <c r="BF33" s="17" t="s">
        <v>33</v>
      </c>
      <c r="BG33" s="21">
        <f>BG30</f>
        <v>291</v>
      </c>
      <c r="BH33" s="21">
        <f t="shared" ref="BH33:BR33" si="11">BG33+BH30</f>
        <v>705</v>
      </c>
      <c r="BI33" s="21">
        <f t="shared" si="11"/>
        <v>1280</v>
      </c>
      <c r="BJ33" s="21">
        <f t="shared" si="11"/>
        <v>1837</v>
      </c>
      <c r="BK33" s="21">
        <f t="shared" si="11"/>
        <v>2274</v>
      </c>
      <c r="BL33" s="21">
        <f t="shared" si="11"/>
        <v>2778</v>
      </c>
      <c r="BM33" s="21">
        <f t="shared" si="11"/>
        <v>3232</v>
      </c>
      <c r="BN33" s="21">
        <f t="shared" si="11"/>
        <v>3721</v>
      </c>
      <c r="BO33" s="21">
        <f t="shared" si="11"/>
        <v>4309</v>
      </c>
      <c r="BP33" s="21">
        <f t="shared" si="11"/>
        <v>4910</v>
      </c>
      <c r="BQ33" s="21">
        <f t="shared" si="11"/>
        <v>5554</v>
      </c>
      <c r="BR33" s="21">
        <f t="shared" si="11"/>
        <v>6244</v>
      </c>
    </row>
    <row r="34" spans="1:71" x14ac:dyDescent="0.15">
      <c r="A34" s="7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11"/>
      <c r="T34" s="7"/>
      <c r="AK34" s="11"/>
      <c r="AM34" s="7"/>
      <c r="BD34" s="11"/>
      <c r="BF34" s="17" t="s">
        <v>29</v>
      </c>
      <c r="BG34" s="21">
        <f>BG31</f>
        <v>350</v>
      </c>
      <c r="BH34" s="21">
        <f t="shared" ref="BH34:BR34" si="12">BG34+BH31</f>
        <v>770</v>
      </c>
      <c r="BI34" s="21">
        <f t="shared" si="12"/>
        <v>1320</v>
      </c>
      <c r="BJ34" s="21">
        <f t="shared" si="12"/>
        <v>1890</v>
      </c>
      <c r="BK34" s="21">
        <f t="shared" si="12"/>
        <v>2340</v>
      </c>
      <c r="BL34" s="21">
        <f t="shared" si="12"/>
        <v>2860</v>
      </c>
      <c r="BM34" s="21">
        <f t="shared" si="12"/>
        <v>3310</v>
      </c>
      <c r="BN34" s="21">
        <f t="shared" si="12"/>
        <v>3780</v>
      </c>
      <c r="BO34" s="21">
        <f t="shared" si="12"/>
        <v>4380</v>
      </c>
      <c r="BP34" s="21">
        <f t="shared" si="12"/>
        <v>4990</v>
      </c>
      <c r="BQ34" s="21">
        <f t="shared" si="12"/>
        <v>5620</v>
      </c>
      <c r="BR34" s="21">
        <f t="shared" si="12"/>
        <v>6270</v>
      </c>
    </row>
    <row r="35" spans="1:71" x14ac:dyDescent="0.15">
      <c r="A35" s="7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11"/>
      <c r="T35" s="7"/>
      <c r="AK35" s="11"/>
      <c r="AM35" s="7"/>
      <c r="BD35" s="11"/>
    </row>
    <row r="36" spans="1:71" x14ac:dyDescent="0.15">
      <c r="A36" s="7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11"/>
      <c r="T36" s="7"/>
      <c r="AK36" s="11"/>
      <c r="AM36" s="7"/>
      <c r="BD36" s="11"/>
      <c r="BF36" s="1" t="s">
        <v>26</v>
      </c>
    </row>
    <row r="37" spans="1:71" x14ac:dyDescent="0.15">
      <c r="A37" s="7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11"/>
      <c r="T37" s="7"/>
      <c r="AK37" s="11"/>
      <c r="AM37" s="7"/>
      <c r="BD37" s="11"/>
      <c r="BF37" s="12"/>
      <c r="BG37" s="22" t="s">
        <v>13</v>
      </c>
      <c r="BH37" s="22" t="s">
        <v>0</v>
      </c>
      <c r="BI37" s="22" t="s">
        <v>1</v>
      </c>
      <c r="BJ37" s="22" t="s">
        <v>2</v>
      </c>
      <c r="BK37" s="22" t="s">
        <v>3</v>
      </c>
      <c r="BL37" s="22" t="s">
        <v>4</v>
      </c>
      <c r="BM37" s="22" t="s">
        <v>5</v>
      </c>
      <c r="BN37" s="22" t="s">
        <v>6</v>
      </c>
      <c r="BO37" s="22" t="s">
        <v>7</v>
      </c>
      <c r="BP37" s="22" t="s">
        <v>8</v>
      </c>
      <c r="BQ37" s="22" t="s">
        <v>9</v>
      </c>
      <c r="BR37" s="22" t="s">
        <v>10</v>
      </c>
      <c r="BS37" s="29" t="s">
        <v>34</v>
      </c>
    </row>
    <row r="38" spans="1:71" x14ac:dyDescent="0.15">
      <c r="A38" s="7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11"/>
      <c r="T38" s="7"/>
      <c r="AK38" s="11"/>
      <c r="AM38" s="7"/>
      <c r="BD38" s="11"/>
      <c r="BF38" s="12" t="s">
        <v>30</v>
      </c>
      <c r="BG38" s="23">
        <v>250</v>
      </c>
      <c r="BH38" s="23">
        <v>150</v>
      </c>
      <c r="BI38" s="23">
        <v>200</v>
      </c>
      <c r="BJ38" s="23">
        <v>350</v>
      </c>
      <c r="BK38" s="23">
        <v>350</v>
      </c>
      <c r="BL38" s="23">
        <v>300</v>
      </c>
      <c r="BM38" s="23">
        <v>200</v>
      </c>
      <c r="BN38" s="23">
        <v>200</v>
      </c>
      <c r="BO38" s="23">
        <v>250</v>
      </c>
      <c r="BP38" s="23">
        <v>300</v>
      </c>
      <c r="BQ38" s="23">
        <v>300</v>
      </c>
      <c r="BR38" s="23">
        <v>250</v>
      </c>
      <c r="BS38" s="19">
        <f>SUM(BG38:BR38)</f>
        <v>3100</v>
      </c>
    </row>
    <row r="39" spans="1:71" x14ac:dyDescent="0.15">
      <c r="A39" s="7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11"/>
      <c r="T39" s="7"/>
      <c r="AK39" s="11"/>
      <c r="AM39" s="7"/>
      <c r="BD39" s="11"/>
      <c r="BF39" s="17" t="s">
        <v>31</v>
      </c>
      <c r="BG39" s="24">
        <f t="shared" ref="BG39:BR39" si="13">BG38*0.97</f>
        <v>242.5</v>
      </c>
      <c r="BH39" s="24">
        <f t="shared" si="13"/>
        <v>145.5</v>
      </c>
      <c r="BI39" s="24">
        <f t="shared" si="13"/>
        <v>194</v>
      </c>
      <c r="BJ39" s="24">
        <f t="shared" si="13"/>
        <v>339.5</v>
      </c>
      <c r="BK39" s="24">
        <f t="shared" si="13"/>
        <v>339.5</v>
      </c>
      <c r="BL39" s="24">
        <f t="shared" si="13"/>
        <v>291</v>
      </c>
      <c r="BM39" s="24">
        <f t="shared" si="13"/>
        <v>194</v>
      </c>
      <c r="BN39" s="24">
        <f t="shared" si="13"/>
        <v>194</v>
      </c>
      <c r="BO39" s="24">
        <f t="shared" si="13"/>
        <v>242.5</v>
      </c>
      <c r="BP39" s="24">
        <f t="shared" si="13"/>
        <v>291</v>
      </c>
      <c r="BQ39" s="24">
        <f t="shared" si="13"/>
        <v>291</v>
      </c>
      <c r="BR39" s="24">
        <f t="shared" si="13"/>
        <v>242.5</v>
      </c>
      <c r="BS39" s="19">
        <f>SUM(BG39:BR39)</f>
        <v>3007</v>
      </c>
    </row>
    <row r="40" spans="1:71" x14ac:dyDescent="0.15">
      <c r="A40" s="7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11"/>
      <c r="T40" s="7"/>
      <c r="AK40" s="11"/>
      <c r="AM40" s="7"/>
      <c r="BD40" s="11"/>
      <c r="BF40" s="17" t="s">
        <v>28</v>
      </c>
      <c r="BG40" s="24">
        <v>250</v>
      </c>
      <c r="BH40" s="26">
        <v>150</v>
      </c>
      <c r="BI40" s="26">
        <v>190</v>
      </c>
      <c r="BJ40" s="26">
        <v>350</v>
      </c>
      <c r="BK40" s="26">
        <v>360</v>
      </c>
      <c r="BL40" s="26">
        <v>320</v>
      </c>
      <c r="BM40" s="27">
        <v>200</v>
      </c>
      <c r="BN40" s="27">
        <v>185</v>
      </c>
      <c r="BO40" s="27">
        <v>250</v>
      </c>
      <c r="BP40" s="28">
        <v>300</v>
      </c>
      <c r="BQ40" s="27">
        <v>310</v>
      </c>
      <c r="BR40" s="27">
        <v>270</v>
      </c>
      <c r="BS40" s="19">
        <f>SUM(BG40:BR40)</f>
        <v>3135</v>
      </c>
    </row>
    <row r="41" spans="1:71" x14ac:dyDescent="0.15">
      <c r="A41" s="7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11"/>
      <c r="T41" s="7"/>
      <c r="AK41" s="11"/>
      <c r="AM41" s="7"/>
      <c r="BD41" s="11"/>
      <c r="BF41" s="12" t="s">
        <v>32</v>
      </c>
      <c r="BG41" s="22">
        <f>BG38</f>
        <v>250</v>
      </c>
      <c r="BH41" s="22">
        <f t="shared" ref="BH41:BR41" si="14">BG41+BH38</f>
        <v>400</v>
      </c>
      <c r="BI41" s="22">
        <f t="shared" si="14"/>
        <v>600</v>
      </c>
      <c r="BJ41" s="22">
        <f t="shared" si="14"/>
        <v>950</v>
      </c>
      <c r="BK41" s="22">
        <f t="shared" si="14"/>
        <v>1300</v>
      </c>
      <c r="BL41" s="22">
        <f t="shared" si="14"/>
        <v>1600</v>
      </c>
      <c r="BM41" s="22">
        <f t="shared" si="14"/>
        <v>1800</v>
      </c>
      <c r="BN41" s="22">
        <f t="shared" si="14"/>
        <v>2000</v>
      </c>
      <c r="BO41" s="22">
        <f t="shared" si="14"/>
        <v>2250</v>
      </c>
      <c r="BP41" s="22">
        <f t="shared" si="14"/>
        <v>2550</v>
      </c>
      <c r="BQ41" s="22">
        <f t="shared" si="14"/>
        <v>2850</v>
      </c>
      <c r="BR41" s="22">
        <f t="shared" si="14"/>
        <v>3100</v>
      </c>
    </row>
    <row r="42" spans="1:71" x14ac:dyDescent="0.15">
      <c r="A42" s="7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11"/>
      <c r="T42" s="7"/>
      <c r="AK42" s="11"/>
      <c r="AM42" s="7"/>
      <c r="BD42" s="11"/>
      <c r="BF42" s="17" t="s">
        <v>33</v>
      </c>
      <c r="BG42" s="21">
        <f>BG39</f>
        <v>242.5</v>
      </c>
      <c r="BH42" s="21">
        <f t="shared" ref="BH42:BR42" si="15">BG42+BH39</f>
        <v>388</v>
      </c>
      <c r="BI42" s="21">
        <f t="shared" si="15"/>
        <v>582</v>
      </c>
      <c r="BJ42" s="21">
        <f t="shared" si="15"/>
        <v>921.5</v>
      </c>
      <c r="BK42" s="21">
        <f t="shared" si="15"/>
        <v>1261</v>
      </c>
      <c r="BL42" s="21">
        <f t="shared" si="15"/>
        <v>1552</v>
      </c>
      <c r="BM42" s="21">
        <f t="shared" si="15"/>
        <v>1746</v>
      </c>
      <c r="BN42" s="21">
        <f t="shared" si="15"/>
        <v>1940</v>
      </c>
      <c r="BO42" s="21">
        <f t="shared" si="15"/>
        <v>2182.5</v>
      </c>
      <c r="BP42" s="21">
        <f t="shared" si="15"/>
        <v>2473.5</v>
      </c>
      <c r="BQ42" s="21">
        <f t="shared" si="15"/>
        <v>2764.5</v>
      </c>
      <c r="BR42" s="21">
        <f t="shared" si="15"/>
        <v>3007</v>
      </c>
    </row>
    <row r="43" spans="1:71" x14ac:dyDescent="0.15">
      <c r="A43" s="7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11"/>
      <c r="T43" s="7"/>
      <c r="AK43" s="11"/>
      <c r="AM43" s="7"/>
      <c r="BD43" s="11"/>
      <c r="BF43" s="17" t="s">
        <v>29</v>
      </c>
      <c r="BG43" s="21">
        <f>BG40</f>
        <v>250</v>
      </c>
      <c r="BH43" s="21">
        <f t="shared" ref="BH43:BR43" si="16">BG43+BH40</f>
        <v>400</v>
      </c>
      <c r="BI43" s="21">
        <f t="shared" si="16"/>
        <v>590</v>
      </c>
      <c r="BJ43" s="21">
        <f t="shared" si="16"/>
        <v>940</v>
      </c>
      <c r="BK43" s="21">
        <f t="shared" si="16"/>
        <v>1300</v>
      </c>
      <c r="BL43" s="21">
        <f t="shared" si="16"/>
        <v>1620</v>
      </c>
      <c r="BM43" s="21">
        <f t="shared" si="16"/>
        <v>1820</v>
      </c>
      <c r="BN43" s="21">
        <f t="shared" si="16"/>
        <v>2005</v>
      </c>
      <c r="BO43" s="21">
        <f t="shared" si="16"/>
        <v>2255</v>
      </c>
      <c r="BP43" s="21">
        <f t="shared" si="16"/>
        <v>2555</v>
      </c>
      <c r="BQ43" s="21">
        <f t="shared" si="16"/>
        <v>2865</v>
      </c>
      <c r="BR43" s="21">
        <f t="shared" si="16"/>
        <v>3135</v>
      </c>
    </row>
    <row r="44" spans="1:71" x14ac:dyDescent="0.15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6"/>
      <c r="T44" s="14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6"/>
      <c r="AM44" s="14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6"/>
    </row>
    <row r="45" spans="1:71" x14ac:dyDescent="0.15">
      <c r="BF45" s="1" t="s">
        <v>27</v>
      </c>
    </row>
    <row r="46" spans="1:71" x14ac:dyDescent="0.15">
      <c r="BF46" s="12"/>
      <c r="BG46" s="22" t="s">
        <v>13</v>
      </c>
      <c r="BH46" s="22" t="s">
        <v>0</v>
      </c>
      <c r="BI46" s="22" t="s">
        <v>1</v>
      </c>
      <c r="BJ46" s="22" t="s">
        <v>2</v>
      </c>
      <c r="BK46" s="22" t="s">
        <v>3</v>
      </c>
      <c r="BL46" s="22" t="s">
        <v>4</v>
      </c>
      <c r="BM46" s="22" t="s">
        <v>5</v>
      </c>
      <c r="BN46" s="22" t="s">
        <v>6</v>
      </c>
      <c r="BO46" s="22" t="s">
        <v>7</v>
      </c>
      <c r="BP46" s="22" t="s">
        <v>8</v>
      </c>
      <c r="BQ46" s="22" t="s">
        <v>9</v>
      </c>
      <c r="BR46" s="22" t="s">
        <v>10</v>
      </c>
      <c r="BS46" s="29" t="s">
        <v>34</v>
      </c>
    </row>
    <row r="47" spans="1:71" x14ac:dyDescent="0.15">
      <c r="BF47" s="12" t="s">
        <v>30</v>
      </c>
      <c r="BG47" s="23">
        <v>200</v>
      </c>
      <c r="BH47" s="23">
        <v>100</v>
      </c>
      <c r="BI47" s="23">
        <v>200</v>
      </c>
      <c r="BJ47" s="23">
        <v>300</v>
      </c>
      <c r="BK47" s="23">
        <v>300</v>
      </c>
      <c r="BL47" s="23">
        <v>250</v>
      </c>
      <c r="BM47" s="23">
        <v>150</v>
      </c>
      <c r="BN47" s="23">
        <v>150</v>
      </c>
      <c r="BO47" s="23">
        <v>200</v>
      </c>
      <c r="BP47" s="23">
        <v>250</v>
      </c>
      <c r="BQ47" s="23">
        <v>250</v>
      </c>
      <c r="BR47" s="23">
        <v>200</v>
      </c>
      <c r="BS47" s="19">
        <f>SUM(BG47:BR47)</f>
        <v>2550</v>
      </c>
    </row>
    <row r="48" spans="1:71" x14ac:dyDescent="0.15">
      <c r="BF48" s="17" t="s">
        <v>31</v>
      </c>
      <c r="BG48" s="24">
        <f t="shared" ref="BG48:BR48" si="17">BG47*0.97</f>
        <v>194</v>
      </c>
      <c r="BH48" s="24">
        <f t="shared" si="17"/>
        <v>97</v>
      </c>
      <c r="BI48" s="24">
        <f t="shared" si="17"/>
        <v>194</v>
      </c>
      <c r="BJ48" s="24">
        <f t="shared" si="17"/>
        <v>291</v>
      </c>
      <c r="BK48" s="24">
        <f t="shared" si="17"/>
        <v>291</v>
      </c>
      <c r="BL48" s="24">
        <f t="shared" si="17"/>
        <v>242.5</v>
      </c>
      <c r="BM48" s="24">
        <f t="shared" si="17"/>
        <v>145.5</v>
      </c>
      <c r="BN48" s="24">
        <f t="shared" si="17"/>
        <v>145.5</v>
      </c>
      <c r="BO48" s="24">
        <f t="shared" si="17"/>
        <v>194</v>
      </c>
      <c r="BP48" s="24">
        <f t="shared" si="17"/>
        <v>242.5</v>
      </c>
      <c r="BQ48" s="24">
        <f t="shared" si="17"/>
        <v>242.5</v>
      </c>
      <c r="BR48" s="24">
        <f t="shared" si="17"/>
        <v>194</v>
      </c>
      <c r="BS48" s="30">
        <f>SUM(BG48:BR48)</f>
        <v>2473.5</v>
      </c>
    </row>
    <row r="49" spans="58:84" x14ac:dyDescent="0.15">
      <c r="BF49" s="17" t="s">
        <v>28</v>
      </c>
      <c r="BG49" s="24">
        <v>190</v>
      </c>
      <c r="BH49" s="26">
        <v>100</v>
      </c>
      <c r="BI49" s="26">
        <v>200</v>
      </c>
      <c r="BJ49" s="26">
        <v>300</v>
      </c>
      <c r="BK49" s="26">
        <v>320</v>
      </c>
      <c r="BL49" s="26">
        <v>270</v>
      </c>
      <c r="BM49" s="27">
        <v>150</v>
      </c>
      <c r="BN49" s="27">
        <v>140</v>
      </c>
      <c r="BO49" s="27">
        <v>210</v>
      </c>
      <c r="BP49" s="28">
        <v>250</v>
      </c>
      <c r="BQ49" s="27">
        <v>240</v>
      </c>
      <c r="BR49" s="27">
        <v>210</v>
      </c>
      <c r="BS49" s="30">
        <f>SUM(BG49:BR49)</f>
        <v>2580</v>
      </c>
      <c r="BT49" s="30"/>
      <c r="BU49"/>
      <c r="BV49"/>
      <c r="BW49"/>
      <c r="BX49"/>
      <c r="BY49"/>
      <c r="BZ49"/>
      <c r="CA49"/>
      <c r="CB49"/>
      <c r="CC49"/>
      <c r="CD49"/>
      <c r="CE49"/>
      <c r="CF49"/>
    </row>
    <row r="50" spans="58:84" x14ac:dyDescent="0.15">
      <c r="BF50" s="12" t="s">
        <v>32</v>
      </c>
      <c r="BG50" s="22">
        <f>BG47</f>
        <v>200</v>
      </c>
      <c r="BH50" s="22">
        <f t="shared" ref="BH50:BR50" si="18">BG50+BH47</f>
        <v>300</v>
      </c>
      <c r="BI50" s="22">
        <f t="shared" si="18"/>
        <v>500</v>
      </c>
      <c r="BJ50" s="22">
        <f t="shared" si="18"/>
        <v>800</v>
      </c>
      <c r="BK50" s="22">
        <f t="shared" si="18"/>
        <v>1100</v>
      </c>
      <c r="BL50" s="22">
        <f t="shared" si="18"/>
        <v>1350</v>
      </c>
      <c r="BM50" s="22">
        <f t="shared" si="18"/>
        <v>1500</v>
      </c>
      <c r="BN50" s="22">
        <f t="shared" si="18"/>
        <v>1650</v>
      </c>
      <c r="BO50" s="22">
        <f t="shared" si="18"/>
        <v>1850</v>
      </c>
      <c r="BP50" s="22">
        <f t="shared" si="18"/>
        <v>2100</v>
      </c>
      <c r="BQ50" s="22">
        <f t="shared" si="18"/>
        <v>2350</v>
      </c>
      <c r="BR50" s="22">
        <f t="shared" si="18"/>
        <v>2550</v>
      </c>
      <c r="BS50" s="30"/>
      <c r="BT50" s="30"/>
      <c r="BU50"/>
      <c r="BV50"/>
      <c r="BW50"/>
      <c r="BX50"/>
      <c r="BY50"/>
      <c r="BZ50"/>
      <c r="CA50"/>
      <c r="CB50"/>
      <c r="CC50"/>
      <c r="CD50"/>
      <c r="CE50"/>
      <c r="CF50"/>
    </row>
    <row r="51" spans="58:84" x14ac:dyDescent="0.15">
      <c r="BF51" s="17" t="s">
        <v>33</v>
      </c>
      <c r="BG51" s="21">
        <f>BG48</f>
        <v>194</v>
      </c>
      <c r="BH51" s="21">
        <f t="shared" ref="BH51:BR51" si="19">BG51+BH48</f>
        <v>291</v>
      </c>
      <c r="BI51" s="21">
        <f t="shared" si="19"/>
        <v>485</v>
      </c>
      <c r="BJ51" s="21">
        <f t="shared" si="19"/>
        <v>776</v>
      </c>
      <c r="BK51" s="21">
        <f t="shared" si="19"/>
        <v>1067</v>
      </c>
      <c r="BL51" s="21">
        <f t="shared" si="19"/>
        <v>1309.5</v>
      </c>
      <c r="BM51" s="21">
        <f t="shared" si="19"/>
        <v>1455</v>
      </c>
      <c r="BN51" s="21">
        <f t="shared" si="19"/>
        <v>1600.5</v>
      </c>
      <c r="BO51" s="21">
        <f t="shared" si="19"/>
        <v>1794.5</v>
      </c>
      <c r="BP51" s="21">
        <f t="shared" si="19"/>
        <v>2037</v>
      </c>
      <c r="BQ51" s="21">
        <f t="shared" si="19"/>
        <v>2279.5</v>
      </c>
      <c r="BR51" s="21">
        <f t="shared" si="19"/>
        <v>2473.5</v>
      </c>
      <c r="BS51" s="30"/>
      <c r="BT51" s="30"/>
      <c r="BU51"/>
      <c r="BV51"/>
      <c r="BW51"/>
      <c r="BX51"/>
      <c r="BY51"/>
      <c r="BZ51"/>
      <c r="CA51"/>
      <c r="CB51"/>
      <c r="CC51"/>
      <c r="CD51"/>
      <c r="CE51"/>
      <c r="CF51"/>
    </row>
    <row r="52" spans="58:84" x14ac:dyDescent="0.15">
      <c r="BF52" s="17" t="s">
        <v>29</v>
      </c>
      <c r="BG52" s="21">
        <f>BG49</f>
        <v>190</v>
      </c>
      <c r="BH52" s="21">
        <f t="shared" ref="BH52:BR52" si="20">BG52+BH49</f>
        <v>290</v>
      </c>
      <c r="BI52" s="21">
        <f t="shared" si="20"/>
        <v>490</v>
      </c>
      <c r="BJ52" s="21">
        <f t="shared" si="20"/>
        <v>790</v>
      </c>
      <c r="BK52" s="21">
        <f t="shared" si="20"/>
        <v>1110</v>
      </c>
      <c r="BL52" s="21">
        <f t="shared" si="20"/>
        <v>1380</v>
      </c>
      <c r="BM52" s="21">
        <f t="shared" si="20"/>
        <v>1530</v>
      </c>
      <c r="BN52" s="21">
        <f t="shared" si="20"/>
        <v>1670</v>
      </c>
      <c r="BO52" s="21">
        <f t="shared" si="20"/>
        <v>1880</v>
      </c>
      <c r="BP52" s="21">
        <f t="shared" si="20"/>
        <v>2130</v>
      </c>
      <c r="BQ52" s="21">
        <f t="shared" si="20"/>
        <v>2370</v>
      </c>
      <c r="BR52" s="21">
        <f t="shared" si="20"/>
        <v>2580</v>
      </c>
      <c r="BS52" s="30"/>
      <c r="BT52" s="30"/>
      <c r="BU52"/>
      <c r="BV52"/>
      <c r="BW52"/>
      <c r="BX52"/>
      <c r="BY52"/>
      <c r="BZ52"/>
      <c r="CA52"/>
      <c r="CB52"/>
      <c r="CC52"/>
      <c r="CD52"/>
      <c r="CE52"/>
      <c r="CF52"/>
    </row>
    <row r="53" spans="58:84" x14ac:dyDescent="0.15">
      <c r="BT53" s="30"/>
      <c r="BU53"/>
      <c r="BV53"/>
      <c r="BW53"/>
      <c r="BX53"/>
      <c r="BY53"/>
      <c r="BZ53"/>
      <c r="CA53"/>
      <c r="CB53"/>
      <c r="CC53"/>
      <c r="CD53"/>
      <c r="CE53"/>
      <c r="CF53"/>
    </row>
    <row r="54" spans="58:84" x14ac:dyDescent="0.15">
      <c r="BF54" s="1" t="s">
        <v>25</v>
      </c>
    </row>
    <row r="55" spans="58:84" x14ac:dyDescent="0.15">
      <c r="BF55" s="12"/>
      <c r="BG55" s="22" t="s">
        <v>13</v>
      </c>
      <c r="BH55" s="22" t="s">
        <v>0</v>
      </c>
      <c r="BI55" s="22" t="s">
        <v>1</v>
      </c>
      <c r="BJ55" s="22" t="s">
        <v>2</v>
      </c>
      <c r="BK55" s="22" t="s">
        <v>3</v>
      </c>
      <c r="BL55" s="22" t="s">
        <v>4</v>
      </c>
      <c r="BM55" s="22" t="s">
        <v>5</v>
      </c>
      <c r="BN55" s="22" t="s">
        <v>6</v>
      </c>
      <c r="BO55" s="22" t="s">
        <v>7</v>
      </c>
      <c r="BP55" s="22" t="s">
        <v>8</v>
      </c>
      <c r="BQ55" s="22" t="s">
        <v>9</v>
      </c>
      <c r="BR55" s="22" t="s">
        <v>10</v>
      </c>
      <c r="BS55" s="29" t="s">
        <v>34</v>
      </c>
    </row>
    <row r="56" spans="58:84" x14ac:dyDescent="0.15">
      <c r="BF56" s="12" t="s">
        <v>30</v>
      </c>
      <c r="BG56" s="23">
        <v>150</v>
      </c>
      <c r="BH56" s="23">
        <v>100</v>
      </c>
      <c r="BI56" s="23">
        <v>150</v>
      </c>
      <c r="BJ56" s="23">
        <v>250</v>
      </c>
      <c r="BK56" s="23">
        <v>250</v>
      </c>
      <c r="BL56" s="23">
        <v>200</v>
      </c>
      <c r="BM56" s="23">
        <v>150</v>
      </c>
      <c r="BN56" s="23">
        <v>150</v>
      </c>
      <c r="BO56" s="23">
        <v>200</v>
      </c>
      <c r="BP56" s="23">
        <v>200</v>
      </c>
      <c r="BQ56" s="23">
        <v>200</v>
      </c>
      <c r="BR56" s="23">
        <v>150</v>
      </c>
      <c r="BS56" s="19">
        <f>SUM(BG56:BR56)</f>
        <v>2150</v>
      </c>
    </row>
    <row r="57" spans="58:84" x14ac:dyDescent="0.15">
      <c r="BF57" s="17" t="s">
        <v>31</v>
      </c>
      <c r="BG57" s="24">
        <f t="shared" ref="BG57:BR57" si="21">BG56*0.97</f>
        <v>145.5</v>
      </c>
      <c r="BH57" s="24">
        <f t="shared" si="21"/>
        <v>97</v>
      </c>
      <c r="BI57" s="24">
        <f t="shared" si="21"/>
        <v>145.5</v>
      </c>
      <c r="BJ57" s="24">
        <f t="shared" si="21"/>
        <v>242.5</v>
      </c>
      <c r="BK57" s="24">
        <f t="shared" si="21"/>
        <v>242.5</v>
      </c>
      <c r="BL57" s="24">
        <f t="shared" si="21"/>
        <v>194</v>
      </c>
      <c r="BM57" s="24">
        <f t="shared" si="21"/>
        <v>145.5</v>
      </c>
      <c r="BN57" s="24">
        <f t="shared" si="21"/>
        <v>145.5</v>
      </c>
      <c r="BO57" s="24">
        <f t="shared" si="21"/>
        <v>194</v>
      </c>
      <c r="BP57" s="24">
        <f t="shared" si="21"/>
        <v>194</v>
      </c>
      <c r="BQ57" s="24">
        <f t="shared" si="21"/>
        <v>194</v>
      </c>
      <c r="BR57" s="24">
        <f t="shared" si="21"/>
        <v>145.5</v>
      </c>
      <c r="BS57" s="30">
        <f>SUM(BG57:BR57)</f>
        <v>2085.5</v>
      </c>
    </row>
    <row r="58" spans="58:84" x14ac:dyDescent="0.15">
      <c r="BF58" s="17" t="s">
        <v>28</v>
      </c>
      <c r="BG58" s="24">
        <v>150</v>
      </c>
      <c r="BH58" s="26">
        <v>100</v>
      </c>
      <c r="BI58" s="26">
        <v>150</v>
      </c>
      <c r="BJ58" s="26">
        <v>250</v>
      </c>
      <c r="BK58" s="26">
        <v>260</v>
      </c>
      <c r="BL58" s="26">
        <v>210</v>
      </c>
      <c r="BM58" s="27">
        <v>140</v>
      </c>
      <c r="BN58" s="27">
        <v>130</v>
      </c>
      <c r="BO58" s="27">
        <v>190</v>
      </c>
      <c r="BP58" s="28">
        <v>200</v>
      </c>
      <c r="BQ58" s="27">
        <v>210</v>
      </c>
      <c r="BR58" s="27">
        <v>180</v>
      </c>
      <c r="BS58" s="30">
        <f>SUM(BG58:BR58)</f>
        <v>2170</v>
      </c>
    </row>
    <row r="59" spans="58:84" x14ac:dyDescent="0.15">
      <c r="BF59" s="12" t="s">
        <v>32</v>
      </c>
      <c r="BG59" s="22">
        <f>BG56</f>
        <v>150</v>
      </c>
      <c r="BH59" s="22">
        <f t="shared" ref="BH59:BR59" si="22">BG59+BH56</f>
        <v>250</v>
      </c>
      <c r="BI59" s="22">
        <f t="shared" si="22"/>
        <v>400</v>
      </c>
      <c r="BJ59" s="22">
        <f t="shared" si="22"/>
        <v>650</v>
      </c>
      <c r="BK59" s="22">
        <f t="shared" si="22"/>
        <v>900</v>
      </c>
      <c r="BL59" s="22">
        <f t="shared" si="22"/>
        <v>1100</v>
      </c>
      <c r="BM59" s="22">
        <f t="shared" si="22"/>
        <v>1250</v>
      </c>
      <c r="BN59" s="22">
        <f t="shared" si="22"/>
        <v>1400</v>
      </c>
      <c r="BO59" s="22">
        <f t="shared" si="22"/>
        <v>1600</v>
      </c>
      <c r="BP59" s="22">
        <f t="shared" si="22"/>
        <v>1800</v>
      </c>
      <c r="BQ59" s="22">
        <f t="shared" si="22"/>
        <v>2000</v>
      </c>
      <c r="BR59" s="22">
        <f t="shared" si="22"/>
        <v>2150</v>
      </c>
    </row>
    <row r="60" spans="58:84" x14ac:dyDescent="0.15">
      <c r="BF60" s="17" t="s">
        <v>33</v>
      </c>
      <c r="BG60" s="21">
        <f>BG57</f>
        <v>145.5</v>
      </c>
      <c r="BH60" s="21">
        <f t="shared" ref="BH60:BR60" si="23">BG60+BH57</f>
        <v>242.5</v>
      </c>
      <c r="BI60" s="21">
        <f t="shared" si="23"/>
        <v>388</v>
      </c>
      <c r="BJ60" s="21">
        <f t="shared" si="23"/>
        <v>630.5</v>
      </c>
      <c r="BK60" s="21">
        <f t="shared" si="23"/>
        <v>873</v>
      </c>
      <c r="BL60" s="21">
        <f t="shared" si="23"/>
        <v>1067</v>
      </c>
      <c r="BM60" s="21">
        <f t="shared" si="23"/>
        <v>1212.5</v>
      </c>
      <c r="BN60" s="21">
        <f t="shared" si="23"/>
        <v>1358</v>
      </c>
      <c r="BO60" s="21">
        <f t="shared" si="23"/>
        <v>1552</v>
      </c>
      <c r="BP60" s="21">
        <f t="shared" si="23"/>
        <v>1746</v>
      </c>
      <c r="BQ60" s="21">
        <f t="shared" si="23"/>
        <v>1940</v>
      </c>
      <c r="BR60" s="21">
        <f t="shared" si="23"/>
        <v>2085.5</v>
      </c>
    </row>
    <row r="61" spans="58:84" x14ac:dyDescent="0.15">
      <c r="BF61" s="17" t="s">
        <v>29</v>
      </c>
      <c r="BG61" s="21">
        <f>BG58</f>
        <v>150</v>
      </c>
      <c r="BH61" s="21">
        <f t="shared" ref="BH61:BR61" si="24">BG61+BH58</f>
        <v>250</v>
      </c>
      <c r="BI61" s="21">
        <f t="shared" si="24"/>
        <v>400</v>
      </c>
      <c r="BJ61" s="21">
        <f t="shared" si="24"/>
        <v>650</v>
      </c>
      <c r="BK61" s="21">
        <f t="shared" si="24"/>
        <v>910</v>
      </c>
      <c r="BL61" s="21">
        <f t="shared" si="24"/>
        <v>1120</v>
      </c>
      <c r="BM61" s="21">
        <f t="shared" si="24"/>
        <v>1260</v>
      </c>
      <c r="BN61" s="21">
        <f t="shared" si="24"/>
        <v>1390</v>
      </c>
      <c r="BO61" s="21">
        <f t="shared" si="24"/>
        <v>1580</v>
      </c>
      <c r="BP61" s="21">
        <f t="shared" si="24"/>
        <v>1780</v>
      </c>
      <c r="BQ61" s="21">
        <f t="shared" si="24"/>
        <v>1990</v>
      </c>
      <c r="BR61" s="21">
        <f t="shared" si="24"/>
        <v>2170</v>
      </c>
    </row>
    <row r="70" spans="72:95" ht="4.5" customHeight="1" x14ac:dyDescent="0.15"/>
    <row r="71" spans="72:95" x14ac:dyDescent="0.15">
      <c r="BT71" s="31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</row>
    <row r="72" spans="72:95" x14ac:dyDescent="0.15">
      <c r="BT72" s="31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</row>
    <row r="73" spans="72:95" ht="4.5" customHeight="1" x14ac:dyDescent="0.15"/>
  </sheetData>
  <mergeCells count="121">
    <mergeCell ref="AY1:BD1"/>
    <mergeCell ref="AY2:BD2"/>
    <mergeCell ref="AY3:AZ3"/>
    <mergeCell ref="BA3:BB3"/>
    <mergeCell ref="BC3:BD3"/>
    <mergeCell ref="A6:F7"/>
    <mergeCell ref="J6:L6"/>
    <mergeCell ref="M6:O6"/>
    <mergeCell ref="AC6:AE6"/>
    <mergeCell ref="AF6:AH6"/>
    <mergeCell ref="AV6:AX6"/>
    <mergeCell ref="AY6:BA6"/>
    <mergeCell ref="J7:L8"/>
    <mergeCell ref="M7:O8"/>
    <mergeCell ref="AC7:AE8"/>
    <mergeCell ref="AF7:AH8"/>
    <mergeCell ref="AV7:AX8"/>
    <mergeCell ref="AY7:BA8"/>
    <mergeCell ref="A8:D9"/>
    <mergeCell ref="T8:W9"/>
    <mergeCell ref="AM8:AP9"/>
    <mergeCell ref="J9:L9"/>
    <mergeCell ref="M9:O9"/>
    <mergeCell ref="AC9:AE9"/>
    <mergeCell ref="AF9:AH9"/>
    <mergeCell ref="AV9:AX9"/>
    <mergeCell ref="AY9:BA9"/>
    <mergeCell ref="D11:F11"/>
    <mergeCell ref="G11:I11"/>
    <mergeCell ref="J11:L11"/>
    <mergeCell ref="M11:O11"/>
    <mergeCell ref="W11:Y11"/>
    <mergeCell ref="Z11:AB11"/>
    <mergeCell ref="AC11:AE11"/>
    <mergeCell ref="AF11:AH11"/>
    <mergeCell ref="AP11:AR11"/>
    <mergeCell ref="AS11:AU11"/>
    <mergeCell ref="AV11:AX11"/>
    <mergeCell ref="AY11:BA11"/>
    <mergeCell ref="D12:F12"/>
    <mergeCell ref="G12:I12"/>
    <mergeCell ref="J12:L12"/>
    <mergeCell ref="M12:O12"/>
    <mergeCell ref="W12:Y12"/>
    <mergeCell ref="Z12:AB12"/>
    <mergeCell ref="AC12:AE12"/>
    <mergeCell ref="AF12:AH12"/>
    <mergeCell ref="AP12:AR12"/>
    <mergeCell ref="AS12:AU12"/>
    <mergeCell ref="AV12:AX12"/>
    <mergeCell ref="AY12:BA12"/>
    <mergeCell ref="D13:F13"/>
    <mergeCell ref="G13:I13"/>
    <mergeCell ref="J13:L13"/>
    <mergeCell ref="M13:O13"/>
    <mergeCell ref="W13:Y13"/>
    <mergeCell ref="Z13:AB13"/>
    <mergeCell ref="AC13:AE13"/>
    <mergeCell ref="AF13:AH13"/>
    <mergeCell ref="AP13:AR13"/>
    <mergeCell ref="AS13:AU13"/>
    <mergeCell ref="AV13:AX13"/>
    <mergeCell ref="AY13:BA13"/>
    <mergeCell ref="A26:F27"/>
    <mergeCell ref="J26:L26"/>
    <mergeCell ref="M26:O26"/>
    <mergeCell ref="AC26:AE26"/>
    <mergeCell ref="AF26:AH26"/>
    <mergeCell ref="AV26:AX26"/>
    <mergeCell ref="AY26:BA26"/>
    <mergeCell ref="J27:L28"/>
    <mergeCell ref="M27:O28"/>
    <mergeCell ref="AC27:AE28"/>
    <mergeCell ref="AF27:AH28"/>
    <mergeCell ref="AV27:AX28"/>
    <mergeCell ref="AY27:BA28"/>
    <mergeCell ref="A28:D29"/>
    <mergeCell ref="T28:W29"/>
    <mergeCell ref="AM28:AP29"/>
    <mergeCell ref="J29:L29"/>
    <mergeCell ref="M29:O29"/>
    <mergeCell ref="AC29:AE29"/>
    <mergeCell ref="AF29:AH29"/>
    <mergeCell ref="AV29:AX29"/>
    <mergeCell ref="AY29:BA29"/>
    <mergeCell ref="D31:F31"/>
    <mergeCell ref="G31:I31"/>
    <mergeCell ref="J31:L31"/>
    <mergeCell ref="M31:O31"/>
    <mergeCell ref="W31:Y31"/>
    <mergeCell ref="Z31:AB31"/>
    <mergeCell ref="AC31:AE31"/>
    <mergeCell ref="AF31:AH31"/>
    <mergeCell ref="AP31:AR31"/>
    <mergeCell ref="AS31:AU31"/>
    <mergeCell ref="AV31:AX31"/>
    <mergeCell ref="AY31:BA31"/>
    <mergeCell ref="D32:F32"/>
    <mergeCell ref="G32:I32"/>
    <mergeCell ref="J32:L32"/>
    <mergeCell ref="M32:O32"/>
    <mergeCell ref="W32:Y32"/>
    <mergeCell ref="Z32:AB32"/>
    <mergeCell ref="AC32:AE32"/>
    <mergeCell ref="AF32:AH32"/>
    <mergeCell ref="AP32:AR32"/>
    <mergeCell ref="AS32:AU32"/>
    <mergeCell ref="AV32:AX32"/>
    <mergeCell ref="AY32:BA32"/>
    <mergeCell ref="D33:F33"/>
    <mergeCell ref="G33:I33"/>
    <mergeCell ref="J33:L33"/>
    <mergeCell ref="M33:O33"/>
    <mergeCell ref="W33:Y33"/>
    <mergeCell ref="Z33:AB33"/>
    <mergeCell ref="AC33:AE33"/>
    <mergeCell ref="AF33:AH33"/>
    <mergeCell ref="AP33:AR33"/>
    <mergeCell ref="AS33:AU33"/>
    <mergeCell ref="AV33:AX33"/>
    <mergeCell ref="AY33:BA33"/>
  </mergeCells>
  <phoneticPr fontId="3"/>
  <dataValidations count="1">
    <dataValidation type="list" allowBlank="1" showInputMessage="1" showErrorMessage="1" sqref="BG9">
      <formula1>$BU$10:$BU$21</formula1>
    </dataValidation>
  </dataValidations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73"/>
  <sheetViews>
    <sheetView showGridLines="0" zoomScaleNormal="100" zoomScaleSheetLayoutView="100" workbookViewId="0">
      <selection activeCell="BE26" sqref="BE26"/>
    </sheetView>
  </sheetViews>
  <sheetFormatPr defaultColWidth="7.5" defaultRowHeight="13.5" x14ac:dyDescent="0.15"/>
  <cols>
    <col min="1" max="18" width="2.625" style="1" customWidth="1"/>
    <col min="19" max="19" width="0.875" style="2" customWidth="1"/>
    <col min="20" max="37" width="2.625" style="2" customWidth="1"/>
    <col min="38" max="38" width="0.875" style="2" customWidth="1"/>
    <col min="39" max="56" width="2.625" style="2" customWidth="1"/>
    <col min="57" max="57" width="10.625" style="2" customWidth="1"/>
    <col min="58" max="58" width="18" style="1" bestFit="1" customWidth="1"/>
    <col min="59" max="70" width="7.875" style="19" customWidth="1"/>
    <col min="71" max="71" width="9.25" style="19" bestFit="1" customWidth="1"/>
    <col min="72" max="72" width="8.375" style="19" bestFit="1" customWidth="1"/>
    <col min="73" max="16384" width="7.5" style="1"/>
  </cols>
  <sheetData>
    <row r="1" spans="1:95" ht="12.6" customHeight="1" x14ac:dyDescent="0.15">
      <c r="AY1" s="35"/>
      <c r="AZ1" s="36"/>
      <c r="BA1" s="36"/>
      <c r="BB1" s="36"/>
      <c r="BC1" s="36"/>
      <c r="BD1" s="36"/>
    </row>
    <row r="2" spans="1:95" ht="21.75" customHeight="1" x14ac:dyDescent="0.15">
      <c r="A2" s="4" t="s">
        <v>35</v>
      </c>
      <c r="AY2" s="36"/>
      <c r="AZ2" s="36"/>
      <c r="BA2" s="36"/>
      <c r="BB2" s="36"/>
      <c r="BC2" s="36"/>
      <c r="BD2" s="36"/>
    </row>
    <row r="3" spans="1:95" ht="12" customHeight="1" x14ac:dyDescent="0.15">
      <c r="AY3" s="36"/>
      <c r="AZ3" s="36"/>
      <c r="BA3" s="36"/>
      <c r="BB3" s="36"/>
      <c r="BC3" s="36"/>
      <c r="BD3" s="36"/>
    </row>
    <row r="4" spans="1:95" ht="12" customHeight="1" x14ac:dyDescent="0.15">
      <c r="AY4" s="3"/>
      <c r="AZ4" s="3"/>
      <c r="BA4" s="3"/>
      <c r="BB4" s="3"/>
      <c r="BC4" s="3"/>
      <c r="BD4" s="3"/>
    </row>
    <row r="5" spans="1:95" ht="15" customHeight="1" x14ac:dyDescent="0.15"/>
    <row r="6" spans="1:95" ht="12.6" customHeight="1" x14ac:dyDescent="0.15">
      <c r="A6" s="56"/>
      <c r="B6" s="56"/>
      <c r="C6" s="56"/>
      <c r="D6" s="56"/>
      <c r="E6" s="56"/>
      <c r="F6" s="56"/>
      <c r="J6" s="32" t="s">
        <v>11</v>
      </c>
      <c r="K6" s="33"/>
      <c r="L6" s="34"/>
      <c r="M6" s="32" t="s">
        <v>12</v>
      </c>
      <c r="N6" s="33"/>
      <c r="O6" s="34"/>
      <c r="AC6" s="32" t="s">
        <v>11</v>
      </c>
      <c r="AD6" s="33"/>
      <c r="AE6" s="34"/>
      <c r="AF6" s="32" t="s">
        <v>12</v>
      </c>
      <c r="AG6" s="33"/>
      <c r="AH6" s="34"/>
      <c r="AV6" s="32" t="s">
        <v>11</v>
      </c>
      <c r="AW6" s="33"/>
      <c r="AX6" s="34"/>
      <c r="AY6" s="32" t="s">
        <v>12</v>
      </c>
      <c r="AZ6" s="33"/>
      <c r="BA6" s="34"/>
    </row>
    <row r="7" spans="1:95" ht="13.5" customHeight="1" thickBot="1" x14ac:dyDescent="0.2">
      <c r="A7" s="56"/>
      <c r="B7" s="56"/>
      <c r="C7" s="56"/>
      <c r="D7" s="56"/>
      <c r="E7" s="56"/>
      <c r="F7" s="56"/>
      <c r="J7" s="37" t="str">
        <f>IF(J9&lt;=1,"○",IF(AND(J9&gt;1,J9&lt;1.06),"△","×"))</f>
        <v>△</v>
      </c>
      <c r="K7" s="38"/>
      <c r="L7" s="39"/>
      <c r="M7" s="37" t="str">
        <f>IF(M9&lt;=1,"○",IF(AND(M9&gt;1,M9&lt;1.06),"△","×"))</f>
        <v>△</v>
      </c>
      <c r="N7" s="38"/>
      <c r="O7" s="39"/>
      <c r="AC7" s="37" t="str">
        <f>IF(AC9&lt;=1,"○",IF(AND(AC9&gt;1,AC9&lt;1.06),"△","×"))</f>
        <v>○</v>
      </c>
      <c r="AD7" s="38"/>
      <c r="AE7" s="39"/>
      <c r="AF7" s="37" t="str">
        <f>IF(AF9&lt;=1,"○",IF(AND(AF9&gt;1,AF9&lt;1.06),"△","×"))</f>
        <v>○</v>
      </c>
      <c r="AG7" s="38"/>
      <c r="AH7" s="39"/>
      <c r="AV7" s="37" t="str">
        <f>IF(AV9&lt;=1,"○",IF(AND(AV9&gt;1,AV9&lt;1.06),"△","×"))</f>
        <v>△</v>
      </c>
      <c r="AW7" s="38"/>
      <c r="AX7" s="39"/>
      <c r="AY7" s="37" t="str">
        <f>IF(AY9&lt;=1,"○",IF(AND(AY9&gt;1,AY9&lt;1.06),"△","×"))</f>
        <v>×</v>
      </c>
      <c r="AZ7" s="38"/>
      <c r="BA7" s="39"/>
    </row>
    <row r="8" spans="1:95" ht="13.5" customHeight="1" x14ac:dyDescent="0.15">
      <c r="A8" s="50" t="s">
        <v>20</v>
      </c>
      <c r="B8" s="51"/>
      <c r="C8" s="51"/>
      <c r="D8" s="52"/>
      <c r="E8" s="5"/>
      <c r="F8" s="5"/>
      <c r="J8" s="40"/>
      <c r="K8" s="41"/>
      <c r="L8" s="42"/>
      <c r="M8" s="40"/>
      <c r="N8" s="41"/>
      <c r="O8" s="42"/>
      <c r="T8" s="50" t="s">
        <v>21</v>
      </c>
      <c r="U8" s="51"/>
      <c r="V8" s="51"/>
      <c r="W8" s="52"/>
      <c r="AC8" s="40"/>
      <c r="AD8" s="41"/>
      <c r="AE8" s="42"/>
      <c r="AF8" s="40"/>
      <c r="AG8" s="41"/>
      <c r="AH8" s="42"/>
      <c r="AM8" s="50" t="s">
        <v>22</v>
      </c>
      <c r="AN8" s="51"/>
      <c r="AO8" s="51"/>
      <c r="AP8" s="52"/>
      <c r="AV8" s="40"/>
      <c r="AW8" s="41"/>
      <c r="AX8" s="42"/>
      <c r="AY8" s="40"/>
      <c r="AZ8" s="41"/>
      <c r="BA8" s="42"/>
      <c r="BG8" s="20" t="s">
        <v>17</v>
      </c>
    </row>
    <row r="9" spans="1:95" ht="12.6" customHeight="1" thickBot="1" x14ac:dyDescent="0.2">
      <c r="A9" s="53"/>
      <c r="B9" s="54"/>
      <c r="C9" s="54"/>
      <c r="D9" s="55"/>
      <c r="E9" s="6"/>
      <c r="F9" s="6"/>
      <c r="J9" s="43">
        <f>J12/G12</f>
        <v>1.0148396361895644</v>
      </c>
      <c r="K9" s="43"/>
      <c r="L9" s="43"/>
      <c r="M9" s="43">
        <f>J13/G13</f>
        <v>1.019301669919757</v>
      </c>
      <c r="N9" s="43"/>
      <c r="O9" s="43"/>
      <c r="T9" s="53"/>
      <c r="U9" s="54"/>
      <c r="V9" s="54"/>
      <c r="W9" s="55"/>
      <c r="X9" s="6"/>
      <c r="Y9" s="6"/>
      <c r="Z9" s="1"/>
      <c r="AA9" s="1"/>
      <c r="AB9" s="1"/>
      <c r="AC9" s="43">
        <f>AC12/Z12</f>
        <v>0.99656357388316152</v>
      </c>
      <c r="AD9" s="43"/>
      <c r="AE9" s="43"/>
      <c r="AF9" s="43">
        <f>AC13/Z13</f>
        <v>0.94256259204712811</v>
      </c>
      <c r="AG9" s="43"/>
      <c r="AH9" s="43"/>
      <c r="AI9" s="1"/>
      <c r="AJ9" s="1"/>
      <c r="AK9" s="1"/>
      <c r="AM9" s="53"/>
      <c r="AN9" s="54"/>
      <c r="AO9" s="54"/>
      <c r="AP9" s="55"/>
      <c r="AQ9" s="6"/>
      <c r="AR9" s="6"/>
      <c r="AS9" s="1"/>
      <c r="AT9" s="1"/>
      <c r="AU9" s="1"/>
      <c r="AV9" s="43">
        <f>AV12/AS12</f>
        <v>1.0144927536231885</v>
      </c>
      <c r="AW9" s="43"/>
      <c r="AX9" s="43"/>
      <c r="AY9" s="43">
        <f>AV13/AS13</f>
        <v>1.0921985815602837</v>
      </c>
      <c r="AZ9" s="43"/>
      <c r="BA9" s="43"/>
      <c r="BB9" s="1"/>
      <c r="BC9" s="1"/>
      <c r="BD9" s="1"/>
      <c r="BF9" s="1" t="s">
        <v>20</v>
      </c>
      <c r="BG9" s="21" t="s">
        <v>36</v>
      </c>
    </row>
    <row r="10" spans="1:95" x14ac:dyDescent="0.15">
      <c r="A10" s="7"/>
      <c r="B10" s="2"/>
      <c r="C10" s="2"/>
      <c r="D10" s="2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9"/>
      <c r="T10" s="10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9"/>
      <c r="AM10" s="10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9"/>
      <c r="BE10" s="11"/>
      <c r="BF10" s="12"/>
      <c r="BG10" s="22" t="s">
        <v>13</v>
      </c>
      <c r="BH10" s="22" t="s">
        <v>0</v>
      </c>
      <c r="BI10" s="22" t="s">
        <v>1</v>
      </c>
      <c r="BJ10" s="22" t="s">
        <v>2</v>
      </c>
      <c r="BK10" s="22" t="s">
        <v>3</v>
      </c>
      <c r="BL10" s="22" t="s">
        <v>4</v>
      </c>
      <c r="BM10" s="22" t="s">
        <v>5</v>
      </c>
      <c r="BN10" s="22" t="s">
        <v>6</v>
      </c>
      <c r="BO10" s="22" t="s">
        <v>7</v>
      </c>
      <c r="BP10" s="22" t="s">
        <v>8</v>
      </c>
      <c r="BQ10" s="22" t="s">
        <v>9</v>
      </c>
      <c r="BR10" s="22" t="s">
        <v>10</v>
      </c>
      <c r="BS10" s="29" t="s">
        <v>34</v>
      </c>
      <c r="BT10" s="31"/>
      <c r="BU10" s="18" t="s">
        <v>13</v>
      </c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</row>
    <row r="11" spans="1:95" x14ac:dyDescent="0.15">
      <c r="A11" s="7"/>
      <c r="B11" s="2"/>
      <c r="C11" s="11"/>
      <c r="D11" s="57"/>
      <c r="E11" s="58"/>
      <c r="F11" s="59"/>
      <c r="G11" s="32" t="s">
        <v>14</v>
      </c>
      <c r="H11" s="33"/>
      <c r="I11" s="34"/>
      <c r="J11" s="32" t="s">
        <v>15</v>
      </c>
      <c r="K11" s="33"/>
      <c r="L11" s="34"/>
      <c r="M11" s="32" t="s">
        <v>16</v>
      </c>
      <c r="N11" s="33"/>
      <c r="O11" s="34"/>
      <c r="P11" s="13"/>
      <c r="Q11" s="3"/>
      <c r="R11" s="11"/>
      <c r="T11" s="7"/>
      <c r="V11" s="11"/>
      <c r="W11" s="57"/>
      <c r="X11" s="58"/>
      <c r="Y11" s="59"/>
      <c r="Z11" s="32" t="s">
        <v>14</v>
      </c>
      <c r="AA11" s="33"/>
      <c r="AB11" s="34"/>
      <c r="AC11" s="32" t="s">
        <v>15</v>
      </c>
      <c r="AD11" s="33"/>
      <c r="AE11" s="34"/>
      <c r="AF11" s="32" t="s">
        <v>16</v>
      </c>
      <c r="AG11" s="33"/>
      <c r="AH11" s="34"/>
      <c r="AI11" s="13"/>
      <c r="AJ11" s="3"/>
      <c r="AK11" s="11"/>
      <c r="AM11" s="7"/>
      <c r="AO11" s="11"/>
      <c r="AP11" s="57"/>
      <c r="AQ11" s="58"/>
      <c r="AR11" s="59"/>
      <c r="AS11" s="32" t="s">
        <v>14</v>
      </c>
      <c r="AT11" s="33"/>
      <c r="AU11" s="34"/>
      <c r="AV11" s="32" t="s">
        <v>15</v>
      </c>
      <c r="AW11" s="33"/>
      <c r="AX11" s="34"/>
      <c r="AY11" s="32" t="s">
        <v>16</v>
      </c>
      <c r="AZ11" s="33"/>
      <c r="BA11" s="34"/>
      <c r="BB11" s="13"/>
      <c r="BC11" s="3"/>
      <c r="BD11" s="11"/>
      <c r="BE11" s="11"/>
      <c r="BF11" s="12" t="s">
        <v>30</v>
      </c>
      <c r="BG11" s="23">
        <f t="shared" ref="BG11:BR11" si="0">SUM(BG20,BG29,BG38,BG47,BG56)</f>
        <v>1300</v>
      </c>
      <c r="BH11" s="23">
        <f t="shared" si="0"/>
        <v>850</v>
      </c>
      <c r="BI11" s="23">
        <f t="shared" si="0"/>
        <v>1150</v>
      </c>
      <c r="BJ11" s="23">
        <f t="shared" si="0"/>
        <v>1800</v>
      </c>
      <c r="BK11" s="23">
        <f t="shared" si="0"/>
        <v>1800</v>
      </c>
      <c r="BL11" s="23">
        <f t="shared" si="0"/>
        <v>1550</v>
      </c>
      <c r="BM11" s="23">
        <f t="shared" si="0"/>
        <v>1100</v>
      </c>
      <c r="BN11" s="23">
        <f t="shared" si="0"/>
        <v>1100</v>
      </c>
      <c r="BO11" s="23">
        <f t="shared" si="0"/>
        <v>1350</v>
      </c>
      <c r="BP11" s="23">
        <f t="shared" si="0"/>
        <v>1550</v>
      </c>
      <c r="BQ11" s="23">
        <f t="shared" si="0"/>
        <v>1550</v>
      </c>
      <c r="BR11" s="23">
        <f t="shared" si="0"/>
        <v>1300</v>
      </c>
      <c r="BS11" s="19">
        <f>SUM(BG11:BR11)</f>
        <v>16400</v>
      </c>
      <c r="BT11" s="31"/>
      <c r="BU11" s="18" t="s">
        <v>36</v>
      </c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</row>
    <row r="12" spans="1:95" x14ac:dyDescent="0.15">
      <c r="A12" s="7"/>
      <c r="B12" s="2"/>
      <c r="C12" s="11"/>
      <c r="D12" s="32" t="s">
        <v>11</v>
      </c>
      <c r="E12" s="33"/>
      <c r="F12" s="34"/>
      <c r="G12" s="44">
        <f>HLOOKUP(BG9,BF10:BR16,3,0)</f>
        <v>1044.5</v>
      </c>
      <c r="H12" s="45"/>
      <c r="I12" s="46"/>
      <c r="J12" s="44">
        <f>HLOOKUP(BG9,BF10:BR16,4,0)</f>
        <v>1060</v>
      </c>
      <c r="K12" s="45"/>
      <c r="L12" s="46"/>
      <c r="M12" s="47">
        <f>G12-J12</f>
        <v>-15.5</v>
      </c>
      <c r="N12" s="48"/>
      <c r="O12" s="49"/>
      <c r="P12" s="13"/>
      <c r="Q12" s="3"/>
      <c r="R12" s="11"/>
      <c r="T12" s="7"/>
      <c r="V12" s="11"/>
      <c r="W12" s="32" t="s">
        <v>11</v>
      </c>
      <c r="X12" s="33"/>
      <c r="Y12" s="34"/>
      <c r="Z12" s="60">
        <f>HLOOKUP(BG9,BF19:BR25,3,0)</f>
        <v>291</v>
      </c>
      <c r="AA12" s="61"/>
      <c r="AB12" s="62"/>
      <c r="AC12" s="63">
        <f>HLOOKUP(BG9,BF19:BR25,4,0)</f>
        <v>290</v>
      </c>
      <c r="AD12" s="64"/>
      <c r="AE12" s="65"/>
      <c r="AF12" s="47">
        <f>Z12-AC12</f>
        <v>1</v>
      </c>
      <c r="AG12" s="48"/>
      <c r="AH12" s="49"/>
      <c r="AI12" s="13"/>
      <c r="AJ12" s="3"/>
      <c r="AK12" s="11"/>
      <c r="AM12" s="7"/>
      <c r="AO12" s="11"/>
      <c r="AP12" s="32" t="s">
        <v>11</v>
      </c>
      <c r="AQ12" s="33"/>
      <c r="AR12" s="34"/>
      <c r="AS12" s="44">
        <f>HLOOKUP(BG9,BF28:BR34,3,0)</f>
        <v>414</v>
      </c>
      <c r="AT12" s="45"/>
      <c r="AU12" s="46"/>
      <c r="AV12" s="44">
        <f>HLOOKUP(BG9,BF28:BR34,4,0)</f>
        <v>420</v>
      </c>
      <c r="AW12" s="45"/>
      <c r="AX12" s="46"/>
      <c r="AY12" s="47">
        <f>AS12-AV12</f>
        <v>-6</v>
      </c>
      <c r="AZ12" s="48"/>
      <c r="BA12" s="49"/>
      <c r="BB12" s="13"/>
      <c r="BC12" s="3"/>
      <c r="BD12" s="11"/>
      <c r="BE12" s="11"/>
      <c r="BF12" s="17" t="s">
        <v>31</v>
      </c>
      <c r="BG12" s="24">
        <f t="shared" ref="BG12:BR12" si="1">SUM(BG21,BG30,BG39,BG48,BG57)</f>
        <v>1261</v>
      </c>
      <c r="BH12" s="24">
        <f t="shared" si="1"/>
        <v>1044.5</v>
      </c>
      <c r="BI12" s="24">
        <f t="shared" si="1"/>
        <v>1448</v>
      </c>
      <c r="BJ12" s="24">
        <f t="shared" si="1"/>
        <v>1915</v>
      </c>
      <c r="BK12" s="24">
        <f t="shared" si="1"/>
        <v>1795</v>
      </c>
      <c r="BL12" s="24">
        <f t="shared" si="1"/>
        <v>1668</v>
      </c>
      <c r="BM12" s="24">
        <f t="shared" si="1"/>
        <v>1278.5</v>
      </c>
      <c r="BN12" s="24">
        <f t="shared" si="1"/>
        <v>1313.5</v>
      </c>
      <c r="BO12" s="24">
        <f t="shared" si="1"/>
        <v>1606.5</v>
      </c>
      <c r="BP12" s="24">
        <f t="shared" si="1"/>
        <v>1765</v>
      </c>
      <c r="BQ12" s="24">
        <f t="shared" si="1"/>
        <v>1808</v>
      </c>
      <c r="BR12" s="24">
        <f t="shared" si="1"/>
        <v>1660</v>
      </c>
      <c r="BS12" s="19">
        <f>SUM(BG12:BR12)</f>
        <v>18563</v>
      </c>
      <c r="BT12" s="31"/>
      <c r="BU12" s="18" t="s">
        <v>1</v>
      </c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</row>
    <row r="13" spans="1:95" x14ac:dyDescent="0.15">
      <c r="A13" s="7"/>
      <c r="B13" s="2"/>
      <c r="C13" s="11"/>
      <c r="D13" s="32" t="s">
        <v>12</v>
      </c>
      <c r="E13" s="33"/>
      <c r="F13" s="34"/>
      <c r="G13" s="44">
        <f>HLOOKUP(BG9,BF10:BR16,6,0)</f>
        <v>2305.5</v>
      </c>
      <c r="H13" s="45"/>
      <c r="I13" s="46"/>
      <c r="J13" s="44">
        <f>HLOOKUP(BG9,BF10:BR16,7,0)</f>
        <v>2350</v>
      </c>
      <c r="K13" s="45"/>
      <c r="L13" s="46"/>
      <c r="M13" s="47">
        <f>G13-J13</f>
        <v>-44.5</v>
      </c>
      <c r="N13" s="48"/>
      <c r="O13" s="49"/>
      <c r="P13" s="13"/>
      <c r="Q13" s="3"/>
      <c r="R13" s="11"/>
      <c r="T13" s="7"/>
      <c r="V13" s="11"/>
      <c r="W13" s="32" t="s">
        <v>12</v>
      </c>
      <c r="X13" s="33"/>
      <c r="Y13" s="34"/>
      <c r="Z13" s="60">
        <f>HLOOKUP(BG9,BF19:BR25,6,0)</f>
        <v>679</v>
      </c>
      <c r="AA13" s="61"/>
      <c r="AB13" s="62"/>
      <c r="AC13" s="63">
        <f>HLOOKUP(BG9,BF19:BR25,7,0)</f>
        <v>640</v>
      </c>
      <c r="AD13" s="64"/>
      <c r="AE13" s="65"/>
      <c r="AF13" s="47">
        <f>Z13-AC13</f>
        <v>39</v>
      </c>
      <c r="AG13" s="48"/>
      <c r="AH13" s="49"/>
      <c r="AI13" s="13"/>
      <c r="AJ13" s="3"/>
      <c r="AK13" s="11"/>
      <c r="AM13" s="7"/>
      <c r="AO13" s="11"/>
      <c r="AP13" s="32" t="s">
        <v>12</v>
      </c>
      <c r="AQ13" s="33"/>
      <c r="AR13" s="34"/>
      <c r="AS13" s="44">
        <f>HLOOKUP(BG9,BF28:BR34,6,0)</f>
        <v>705</v>
      </c>
      <c r="AT13" s="45"/>
      <c r="AU13" s="46"/>
      <c r="AV13" s="44">
        <f>HLOOKUP(BG9,BF28:BR34,7,0)</f>
        <v>770</v>
      </c>
      <c r="AW13" s="45"/>
      <c r="AX13" s="46"/>
      <c r="AY13" s="47">
        <f>AS13-AV13</f>
        <v>-65</v>
      </c>
      <c r="AZ13" s="48"/>
      <c r="BA13" s="49"/>
      <c r="BB13" s="13"/>
      <c r="BC13" s="3"/>
      <c r="BD13" s="11"/>
      <c r="BE13" s="11"/>
      <c r="BF13" s="17" t="s">
        <v>28</v>
      </c>
      <c r="BG13" s="25">
        <f>SUM(BG22,BG31,BG40,BG49,BG58)</f>
        <v>1290</v>
      </c>
      <c r="BH13" s="25">
        <f>SUM(BH22,BH31,BH40,BH49,BH58)</f>
        <v>1060</v>
      </c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19">
        <f>SUM(BG13:BR13)</f>
        <v>2350</v>
      </c>
      <c r="BT13" s="31"/>
      <c r="BU13" s="18" t="s">
        <v>2</v>
      </c>
    </row>
    <row r="14" spans="1:95" x14ac:dyDescent="0.15">
      <c r="A14" s="7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11"/>
      <c r="T14" s="7"/>
      <c r="AK14" s="11"/>
      <c r="AM14" s="7"/>
      <c r="BD14" s="11"/>
      <c r="BE14" s="11"/>
      <c r="BF14" s="12" t="s">
        <v>32</v>
      </c>
      <c r="BG14" s="22">
        <f>BG11</f>
        <v>1300</v>
      </c>
      <c r="BH14" s="22">
        <f t="shared" ref="BH14:BR14" si="2">BG14+BH11</f>
        <v>2150</v>
      </c>
      <c r="BI14" s="22">
        <f t="shared" si="2"/>
        <v>3300</v>
      </c>
      <c r="BJ14" s="22">
        <f t="shared" si="2"/>
        <v>5100</v>
      </c>
      <c r="BK14" s="22">
        <f t="shared" si="2"/>
        <v>6900</v>
      </c>
      <c r="BL14" s="22">
        <f t="shared" si="2"/>
        <v>8450</v>
      </c>
      <c r="BM14" s="22">
        <f t="shared" si="2"/>
        <v>9550</v>
      </c>
      <c r="BN14" s="22">
        <f t="shared" si="2"/>
        <v>10650</v>
      </c>
      <c r="BO14" s="22">
        <f t="shared" si="2"/>
        <v>12000</v>
      </c>
      <c r="BP14" s="22">
        <f t="shared" si="2"/>
        <v>13550</v>
      </c>
      <c r="BQ14" s="22">
        <f t="shared" si="2"/>
        <v>15100</v>
      </c>
      <c r="BR14" s="22">
        <f t="shared" si="2"/>
        <v>16400</v>
      </c>
      <c r="BT14" s="31"/>
      <c r="BU14" s="18" t="s">
        <v>3</v>
      </c>
    </row>
    <row r="15" spans="1:95" x14ac:dyDescent="0.15">
      <c r="A15" s="7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11"/>
      <c r="T15" s="7"/>
      <c r="AK15" s="11"/>
      <c r="AM15" s="7"/>
      <c r="BD15" s="11"/>
      <c r="BE15" s="11"/>
      <c r="BF15" s="17" t="s">
        <v>33</v>
      </c>
      <c r="BG15" s="21">
        <f>BG12</f>
        <v>1261</v>
      </c>
      <c r="BH15" s="21">
        <f t="shared" ref="BH15:BR15" si="3">BG15+BH12</f>
        <v>2305.5</v>
      </c>
      <c r="BI15" s="21">
        <f t="shared" si="3"/>
        <v>3753.5</v>
      </c>
      <c r="BJ15" s="21">
        <f t="shared" si="3"/>
        <v>5668.5</v>
      </c>
      <c r="BK15" s="21">
        <f t="shared" si="3"/>
        <v>7463.5</v>
      </c>
      <c r="BL15" s="21">
        <f t="shared" si="3"/>
        <v>9131.5</v>
      </c>
      <c r="BM15" s="21">
        <f t="shared" si="3"/>
        <v>10410</v>
      </c>
      <c r="BN15" s="21">
        <f t="shared" si="3"/>
        <v>11723.5</v>
      </c>
      <c r="BO15" s="21">
        <f t="shared" si="3"/>
        <v>13330</v>
      </c>
      <c r="BP15" s="21">
        <f t="shared" si="3"/>
        <v>15095</v>
      </c>
      <c r="BQ15" s="21">
        <f t="shared" si="3"/>
        <v>16903</v>
      </c>
      <c r="BR15" s="21">
        <f t="shared" si="3"/>
        <v>18563</v>
      </c>
      <c r="BU15" s="18" t="s">
        <v>4</v>
      </c>
    </row>
    <row r="16" spans="1:95" x14ac:dyDescent="0.15">
      <c r="A16" s="7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11"/>
      <c r="T16" s="7"/>
      <c r="AK16" s="11"/>
      <c r="AM16" s="7"/>
      <c r="BD16" s="11"/>
      <c r="BE16" s="11"/>
      <c r="BF16" s="17" t="s">
        <v>29</v>
      </c>
      <c r="BG16" s="21">
        <f>BG13</f>
        <v>1290</v>
      </c>
      <c r="BH16" s="21">
        <f>BG16+BH13</f>
        <v>2350</v>
      </c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U16" s="18" t="s">
        <v>5</v>
      </c>
    </row>
    <row r="17" spans="1:85" x14ac:dyDescent="0.15">
      <c r="A17" s="7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11"/>
      <c r="T17" s="7"/>
      <c r="AK17" s="11"/>
      <c r="AM17" s="7"/>
      <c r="BD17" s="11"/>
      <c r="BU17" s="18" t="s">
        <v>6</v>
      </c>
    </row>
    <row r="18" spans="1:85" x14ac:dyDescent="0.15">
      <c r="A18" s="7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11"/>
      <c r="T18" s="7"/>
      <c r="AK18" s="11"/>
      <c r="AM18" s="7"/>
      <c r="BD18" s="11"/>
      <c r="BF18" s="1" t="s">
        <v>21</v>
      </c>
      <c r="BU18" s="18" t="s">
        <v>7</v>
      </c>
    </row>
    <row r="19" spans="1:85" x14ac:dyDescent="0.15">
      <c r="A19" s="7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11"/>
      <c r="T19" s="7"/>
      <c r="AK19" s="11"/>
      <c r="AM19" s="7"/>
      <c r="BD19" s="11"/>
      <c r="BF19" s="12"/>
      <c r="BG19" s="22" t="s">
        <v>13</v>
      </c>
      <c r="BH19" s="22" t="s">
        <v>0</v>
      </c>
      <c r="BI19" s="22" t="s">
        <v>1</v>
      </c>
      <c r="BJ19" s="22" t="s">
        <v>2</v>
      </c>
      <c r="BK19" s="22" t="s">
        <v>3</v>
      </c>
      <c r="BL19" s="22" t="s">
        <v>4</v>
      </c>
      <c r="BM19" s="22" t="s">
        <v>5</v>
      </c>
      <c r="BN19" s="22" t="s">
        <v>6</v>
      </c>
      <c r="BO19" s="22" t="s">
        <v>7</v>
      </c>
      <c r="BP19" s="22" t="s">
        <v>8</v>
      </c>
      <c r="BQ19" s="22" t="s">
        <v>9</v>
      </c>
      <c r="BR19" s="22" t="s">
        <v>10</v>
      </c>
      <c r="BS19" s="29" t="s">
        <v>34</v>
      </c>
      <c r="BU19" s="18" t="s">
        <v>8</v>
      </c>
    </row>
    <row r="20" spans="1:85" x14ac:dyDescent="0.15">
      <c r="A20" s="7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11"/>
      <c r="T20" s="7"/>
      <c r="AK20" s="11"/>
      <c r="AM20" s="7"/>
      <c r="BD20" s="11"/>
      <c r="BF20" s="12" t="s">
        <v>30</v>
      </c>
      <c r="BG20" s="23">
        <v>400</v>
      </c>
      <c r="BH20" s="23">
        <v>300</v>
      </c>
      <c r="BI20" s="23">
        <v>350</v>
      </c>
      <c r="BJ20" s="23">
        <v>500</v>
      </c>
      <c r="BK20" s="23">
        <v>500</v>
      </c>
      <c r="BL20" s="23">
        <v>450</v>
      </c>
      <c r="BM20" s="23">
        <v>350</v>
      </c>
      <c r="BN20" s="23">
        <v>350</v>
      </c>
      <c r="BO20" s="23">
        <v>400</v>
      </c>
      <c r="BP20" s="23">
        <v>450</v>
      </c>
      <c r="BQ20" s="23">
        <v>450</v>
      </c>
      <c r="BR20" s="23">
        <v>400</v>
      </c>
      <c r="BS20" s="19">
        <f>SUM(BG20:BR20)</f>
        <v>4900</v>
      </c>
      <c r="BU20" s="18" t="s">
        <v>9</v>
      </c>
    </row>
    <row r="21" spans="1:85" x14ac:dyDescent="0.15">
      <c r="A21" s="7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11"/>
      <c r="T21" s="7"/>
      <c r="AK21" s="11"/>
      <c r="AM21" s="7"/>
      <c r="BD21" s="11"/>
      <c r="BF21" s="17" t="s">
        <v>31</v>
      </c>
      <c r="BG21" s="24">
        <f t="shared" ref="BG21:BR21" si="4">BG20*0.97</f>
        <v>388</v>
      </c>
      <c r="BH21" s="24">
        <f t="shared" si="4"/>
        <v>291</v>
      </c>
      <c r="BI21" s="24">
        <f t="shared" si="4"/>
        <v>339.5</v>
      </c>
      <c r="BJ21" s="24">
        <f t="shared" si="4"/>
        <v>485</v>
      </c>
      <c r="BK21" s="24">
        <f t="shared" si="4"/>
        <v>485</v>
      </c>
      <c r="BL21" s="24">
        <f t="shared" si="4"/>
        <v>436.5</v>
      </c>
      <c r="BM21" s="24">
        <f t="shared" si="4"/>
        <v>339.5</v>
      </c>
      <c r="BN21" s="24">
        <f t="shared" si="4"/>
        <v>339.5</v>
      </c>
      <c r="BO21" s="24">
        <f t="shared" si="4"/>
        <v>388</v>
      </c>
      <c r="BP21" s="24">
        <f t="shared" si="4"/>
        <v>436.5</v>
      </c>
      <c r="BQ21" s="24">
        <f t="shared" si="4"/>
        <v>436.5</v>
      </c>
      <c r="BR21" s="24">
        <f t="shared" si="4"/>
        <v>388</v>
      </c>
      <c r="BS21" s="30">
        <f>SUM(BG21:BR21)</f>
        <v>4753</v>
      </c>
      <c r="BT21" s="30"/>
      <c r="BU21" s="18" t="s">
        <v>10</v>
      </c>
      <c r="BV21"/>
      <c r="BW21"/>
      <c r="BX21"/>
      <c r="BY21"/>
      <c r="BZ21"/>
      <c r="CA21"/>
      <c r="CB21"/>
      <c r="CC21"/>
      <c r="CD21"/>
      <c r="CE21"/>
      <c r="CF21"/>
      <c r="CG21"/>
    </row>
    <row r="22" spans="1:85" x14ac:dyDescent="0.15">
      <c r="A22" s="7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11"/>
      <c r="T22" s="7"/>
      <c r="AK22" s="11"/>
      <c r="AM22" s="7"/>
      <c r="BD22" s="11"/>
      <c r="BF22" s="17" t="s">
        <v>28</v>
      </c>
      <c r="BG22" s="24">
        <v>350</v>
      </c>
      <c r="BH22" s="26">
        <v>290</v>
      </c>
      <c r="BI22" s="26"/>
      <c r="BJ22" s="26"/>
      <c r="BK22" s="26"/>
      <c r="BL22" s="26"/>
      <c r="BM22" s="27"/>
      <c r="BN22" s="27"/>
      <c r="BO22" s="27"/>
      <c r="BP22" s="28"/>
      <c r="BQ22" s="27"/>
      <c r="BR22" s="27"/>
      <c r="BS22" s="30">
        <f>SUM(BG22:BR22)</f>
        <v>640</v>
      </c>
      <c r="BT22" s="30"/>
      <c r="BU22"/>
      <c r="BV22"/>
      <c r="BW22"/>
      <c r="BX22"/>
      <c r="BY22"/>
      <c r="BZ22"/>
      <c r="CA22"/>
      <c r="CB22"/>
      <c r="CC22"/>
      <c r="CD22"/>
      <c r="CE22"/>
      <c r="CF22"/>
      <c r="CG22"/>
    </row>
    <row r="23" spans="1:85" x14ac:dyDescent="0.15">
      <c r="A23" s="7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11"/>
      <c r="T23" s="7"/>
      <c r="AK23" s="11"/>
      <c r="AM23" s="7"/>
      <c r="BD23" s="11"/>
      <c r="BF23" s="12" t="s">
        <v>32</v>
      </c>
      <c r="BG23" s="22">
        <f>BG20</f>
        <v>400</v>
      </c>
      <c r="BH23" s="22">
        <f t="shared" ref="BH23:BR23" si="5">BG23+BH20</f>
        <v>700</v>
      </c>
      <c r="BI23" s="22">
        <f t="shared" si="5"/>
        <v>1050</v>
      </c>
      <c r="BJ23" s="22">
        <f t="shared" si="5"/>
        <v>1550</v>
      </c>
      <c r="BK23" s="22">
        <f t="shared" si="5"/>
        <v>2050</v>
      </c>
      <c r="BL23" s="22">
        <f t="shared" si="5"/>
        <v>2500</v>
      </c>
      <c r="BM23" s="22">
        <f t="shared" si="5"/>
        <v>2850</v>
      </c>
      <c r="BN23" s="22">
        <f t="shared" si="5"/>
        <v>3200</v>
      </c>
      <c r="BO23" s="22">
        <f t="shared" si="5"/>
        <v>3600</v>
      </c>
      <c r="BP23" s="22">
        <f t="shared" si="5"/>
        <v>4050</v>
      </c>
      <c r="BQ23" s="22">
        <f t="shared" si="5"/>
        <v>4500</v>
      </c>
      <c r="BR23" s="22">
        <f t="shared" si="5"/>
        <v>4900</v>
      </c>
      <c r="BS23" s="30"/>
      <c r="BT23" s="30"/>
      <c r="BU23"/>
      <c r="BV23"/>
      <c r="BW23"/>
      <c r="BX23"/>
      <c r="BY23"/>
      <c r="BZ23"/>
      <c r="CA23"/>
      <c r="CB23"/>
      <c r="CC23"/>
      <c r="CD23"/>
      <c r="CE23"/>
      <c r="CF23"/>
      <c r="CG23"/>
    </row>
    <row r="24" spans="1:85" x14ac:dyDescent="0.15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6"/>
      <c r="T24" s="14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6"/>
      <c r="AM24" s="14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6"/>
      <c r="BF24" s="17" t="s">
        <v>33</v>
      </c>
      <c r="BG24" s="21">
        <f>BG21</f>
        <v>388</v>
      </c>
      <c r="BH24" s="21">
        <f t="shared" ref="BH24:BR24" si="6">BG24+BH21</f>
        <v>679</v>
      </c>
      <c r="BI24" s="21">
        <f t="shared" si="6"/>
        <v>1018.5</v>
      </c>
      <c r="BJ24" s="21">
        <f t="shared" si="6"/>
        <v>1503.5</v>
      </c>
      <c r="BK24" s="21">
        <f t="shared" si="6"/>
        <v>1988.5</v>
      </c>
      <c r="BL24" s="21">
        <f t="shared" si="6"/>
        <v>2425</v>
      </c>
      <c r="BM24" s="21">
        <f t="shared" si="6"/>
        <v>2764.5</v>
      </c>
      <c r="BN24" s="21">
        <f t="shared" si="6"/>
        <v>3104</v>
      </c>
      <c r="BO24" s="21">
        <f t="shared" si="6"/>
        <v>3492</v>
      </c>
      <c r="BP24" s="21">
        <f t="shared" si="6"/>
        <v>3928.5</v>
      </c>
      <c r="BQ24" s="21">
        <f t="shared" si="6"/>
        <v>4365</v>
      </c>
      <c r="BR24" s="21">
        <f t="shared" si="6"/>
        <v>4753</v>
      </c>
      <c r="BS24" s="30"/>
      <c r="BT24" s="30"/>
      <c r="BU24"/>
      <c r="BV24"/>
      <c r="BW24"/>
      <c r="BX24"/>
      <c r="BY24"/>
      <c r="BZ24"/>
      <c r="CA24"/>
      <c r="CB24"/>
      <c r="CC24"/>
      <c r="CD24"/>
      <c r="CE24"/>
      <c r="CF24"/>
      <c r="CG24"/>
    </row>
    <row r="25" spans="1:85" ht="12.6" customHeight="1" x14ac:dyDescent="0.15"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F25" s="17" t="s">
        <v>29</v>
      </c>
      <c r="BG25" s="21">
        <f>BG22</f>
        <v>350</v>
      </c>
      <c r="BH25" s="21">
        <f>BG25+BH22</f>
        <v>640</v>
      </c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30"/>
      <c r="BT25" s="30"/>
      <c r="BU25"/>
      <c r="BV25"/>
      <c r="BW25"/>
      <c r="BX25"/>
      <c r="BY25"/>
      <c r="BZ25"/>
      <c r="CA25"/>
      <c r="CB25"/>
      <c r="CC25"/>
      <c r="CD25"/>
      <c r="CE25"/>
      <c r="CF25"/>
      <c r="CG25"/>
    </row>
    <row r="26" spans="1:85" ht="12.6" customHeight="1" x14ac:dyDescent="0.15">
      <c r="A26" s="56"/>
      <c r="B26" s="56"/>
      <c r="C26" s="56"/>
      <c r="D26" s="56"/>
      <c r="E26" s="56"/>
      <c r="F26" s="56"/>
      <c r="J26" s="32" t="s">
        <v>11</v>
      </c>
      <c r="K26" s="33"/>
      <c r="L26" s="34"/>
      <c r="M26" s="32" t="s">
        <v>12</v>
      </c>
      <c r="N26" s="33"/>
      <c r="O26" s="34"/>
      <c r="AC26" s="32" t="s">
        <v>11</v>
      </c>
      <c r="AD26" s="33"/>
      <c r="AE26" s="34"/>
      <c r="AF26" s="32" t="s">
        <v>12</v>
      </c>
      <c r="AG26" s="33"/>
      <c r="AH26" s="34"/>
      <c r="AV26" s="32" t="s">
        <v>11</v>
      </c>
      <c r="AW26" s="33"/>
      <c r="AX26" s="34"/>
      <c r="AY26" s="32" t="s">
        <v>12</v>
      </c>
      <c r="AZ26" s="33"/>
      <c r="BA26" s="34"/>
      <c r="BS26" s="30"/>
      <c r="BT26" s="30"/>
      <c r="BU26"/>
      <c r="BV26"/>
      <c r="BW26"/>
      <c r="BX26"/>
      <c r="BY26"/>
      <c r="BZ26"/>
      <c r="CA26"/>
      <c r="CB26"/>
      <c r="CC26"/>
      <c r="CD26"/>
      <c r="CE26"/>
      <c r="CF26"/>
      <c r="CG26"/>
    </row>
    <row r="27" spans="1:85" ht="13.5" customHeight="1" thickBot="1" x14ac:dyDescent="0.2">
      <c r="A27" s="56"/>
      <c r="B27" s="56"/>
      <c r="C27" s="56"/>
      <c r="D27" s="56"/>
      <c r="E27" s="56"/>
      <c r="F27" s="56"/>
      <c r="J27" s="37" t="str">
        <f>IF(J29&lt;=1,"○",IF(AND(J29&gt;1,J29&lt;1.06),"△","×"))</f>
        <v>△</v>
      </c>
      <c r="K27" s="38"/>
      <c r="L27" s="39"/>
      <c r="M27" s="37" t="str">
        <f>IF(M29&lt;=1,"○",IF(AND(M29&gt;1,M29&lt;1.06),"△","×"))</f>
        <v>△</v>
      </c>
      <c r="N27" s="38"/>
      <c r="O27" s="39"/>
      <c r="AC27" s="37" t="str">
        <f>IF(AC29&lt;=1,"○",IF(AND(AC29&gt;1,AC29&lt;1.06),"△","×"))</f>
        <v>△</v>
      </c>
      <c r="AD27" s="38"/>
      <c r="AE27" s="39"/>
      <c r="AF27" s="37" t="str">
        <f>IF(AF29&lt;=1,"○",IF(AND(AF29&gt;1,AF29&lt;1.06),"△","×"))</f>
        <v>○</v>
      </c>
      <c r="AG27" s="38"/>
      <c r="AH27" s="39"/>
      <c r="AV27" s="37" t="str">
        <f>IF(AV29&lt;=1,"○",IF(AND(AV29&gt;1,AV29&lt;1.06),"△","×"))</f>
        <v>△</v>
      </c>
      <c r="AW27" s="38"/>
      <c r="AX27" s="39"/>
      <c r="AY27" s="37" t="str">
        <f>IF(AY29&lt;=1,"○",IF(AND(AY29&gt;1,AY29&lt;1.06),"△","×"))</f>
        <v>△</v>
      </c>
      <c r="AZ27" s="38"/>
      <c r="BA27" s="39"/>
      <c r="BF27" s="1" t="s">
        <v>22</v>
      </c>
    </row>
    <row r="28" spans="1:85" ht="13.5" customHeight="1" x14ac:dyDescent="0.15">
      <c r="A28" s="50" t="s">
        <v>23</v>
      </c>
      <c r="B28" s="51"/>
      <c r="C28" s="51"/>
      <c r="D28" s="52"/>
      <c r="E28" s="5"/>
      <c r="F28" s="5"/>
      <c r="J28" s="40"/>
      <c r="K28" s="41"/>
      <c r="L28" s="42"/>
      <c r="M28" s="40"/>
      <c r="N28" s="41"/>
      <c r="O28" s="42"/>
      <c r="T28" s="50" t="s">
        <v>24</v>
      </c>
      <c r="U28" s="51"/>
      <c r="V28" s="51"/>
      <c r="W28" s="52"/>
      <c r="AC28" s="40"/>
      <c r="AD28" s="41"/>
      <c r="AE28" s="42"/>
      <c r="AF28" s="40"/>
      <c r="AG28" s="41"/>
      <c r="AH28" s="42"/>
      <c r="AM28" s="50" t="s">
        <v>25</v>
      </c>
      <c r="AN28" s="51"/>
      <c r="AO28" s="51"/>
      <c r="AP28" s="52"/>
      <c r="AV28" s="40"/>
      <c r="AW28" s="41"/>
      <c r="AX28" s="42"/>
      <c r="AY28" s="40"/>
      <c r="AZ28" s="41"/>
      <c r="BA28" s="42"/>
      <c r="BF28" s="12"/>
      <c r="BG28" s="22" t="s">
        <v>13</v>
      </c>
      <c r="BH28" s="22" t="s">
        <v>0</v>
      </c>
      <c r="BI28" s="22" t="s">
        <v>1</v>
      </c>
      <c r="BJ28" s="22" t="s">
        <v>2</v>
      </c>
      <c r="BK28" s="22" t="s">
        <v>3</v>
      </c>
      <c r="BL28" s="22" t="s">
        <v>4</v>
      </c>
      <c r="BM28" s="22" t="s">
        <v>5</v>
      </c>
      <c r="BN28" s="22" t="s">
        <v>6</v>
      </c>
      <c r="BO28" s="22" t="s">
        <v>7</v>
      </c>
      <c r="BP28" s="22" t="s">
        <v>8</v>
      </c>
      <c r="BQ28" s="22" t="s">
        <v>9</v>
      </c>
      <c r="BR28" s="22" t="s">
        <v>10</v>
      </c>
      <c r="BS28" s="29" t="s">
        <v>34</v>
      </c>
    </row>
    <row r="29" spans="1:85" ht="12.6" customHeight="1" thickBot="1" x14ac:dyDescent="0.2">
      <c r="A29" s="53"/>
      <c r="B29" s="54"/>
      <c r="C29" s="54"/>
      <c r="D29" s="55"/>
      <c r="E29" s="6"/>
      <c r="F29" s="6"/>
      <c r="J29" s="43">
        <f>J32/G32</f>
        <v>1.0309278350515463</v>
      </c>
      <c r="K29" s="43"/>
      <c r="L29" s="43"/>
      <c r="M29" s="43">
        <f>J33/G33</f>
        <v>1.0309278350515463</v>
      </c>
      <c r="N29" s="43"/>
      <c r="O29" s="43"/>
      <c r="T29" s="53"/>
      <c r="U29" s="54"/>
      <c r="V29" s="54"/>
      <c r="W29" s="55"/>
      <c r="X29" s="6"/>
      <c r="Y29" s="6"/>
      <c r="Z29" s="1"/>
      <c r="AA29" s="1"/>
      <c r="AB29" s="1"/>
      <c r="AC29" s="43">
        <f>AC32/Z32</f>
        <v>1.0309278350515463</v>
      </c>
      <c r="AD29" s="43"/>
      <c r="AE29" s="43"/>
      <c r="AF29" s="43">
        <f>AC33/Z33</f>
        <v>0.99656357388316152</v>
      </c>
      <c r="AG29" s="43"/>
      <c r="AH29" s="43"/>
      <c r="AI29" s="1"/>
      <c r="AJ29" s="1"/>
      <c r="AK29" s="1"/>
      <c r="AM29" s="53"/>
      <c r="AN29" s="54"/>
      <c r="AO29" s="54"/>
      <c r="AP29" s="55"/>
      <c r="AQ29" s="6"/>
      <c r="AR29" s="6"/>
      <c r="AS29" s="1"/>
      <c r="AT29" s="1"/>
      <c r="AU29" s="1"/>
      <c r="AV29" s="43">
        <f>AV32/AS32</f>
        <v>1.0309278350515463</v>
      </c>
      <c r="AW29" s="43"/>
      <c r="AX29" s="43"/>
      <c r="AY29" s="43">
        <f>AV33/AS33</f>
        <v>1.0309278350515463</v>
      </c>
      <c r="AZ29" s="43"/>
      <c r="BA29" s="43"/>
      <c r="BB29" s="1"/>
      <c r="BC29" s="1"/>
      <c r="BD29" s="1"/>
      <c r="BF29" s="12" t="s">
        <v>30</v>
      </c>
      <c r="BG29" s="23">
        <v>300</v>
      </c>
      <c r="BH29" s="23">
        <v>200</v>
      </c>
      <c r="BI29" s="23">
        <v>250</v>
      </c>
      <c r="BJ29" s="23">
        <v>400</v>
      </c>
      <c r="BK29" s="23">
        <v>400</v>
      </c>
      <c r="BL29" s="23">
        <v>350</v>
      </c>
      <c r="BM29" s="23">
        <v>250</v>
      </c>
      <c r="BN29" s="23">
        <v>250</v>
      </c>
      <c r="BO29" s="23">
        <v>300</v>
      </c>
      <c r="BP29" s="23">
        <v>350</v>
      </c>
      <c r="BQ29" s="23">
        <v>350</v>
      </c>
      <c r="BR29" s="23">
        <v>300</v>
      </c>
      <c r="BS29" s="19">
        <f>SUM(BG29:BR29)</f>
        <v>3700</v>
      </c>
    </row>
    <row r="30" spans="1:85" x14ac:dyDescent="0.15">
      <c r="A30" s="10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9"/>
      <c r="T30" s="10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9"/>
      <c r="AM30" s="10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9"/>
      <c r="BF30" s="17" t="s">
        <v>31</v>
      </c>
      <c r="BG30" s="24">
        <f>BG29*0.97</f>
        <v>291</v>
      </c>
      <c r="BH30" s="24">
        <v>414</v>
      </c>
      <c r="BI30" s="24">
        <v>575</v>
      </c>
      <c r="BJ30" s="24">
        <v>557</v>
      </c>
      <c r="BK30" s="24">
        <v>437</v>
      </c>
      <c r="BL30" s="24">
        <v>504</v>
      </c>
      <c r="BM30" s="24">
        <v>454</v>
      </c>
      <c r="BN30" s="24">
        <v>489</v>
      </c>
      <c r="BO30" s="24">
        <v>588</v>
      </c>
      <c r="BP30" s="24">
        <v>601</v>
      </c>
      <c r="BQ30" s="24">
        <v>644</v>
      </c>
      <c r="BR30" s="24">
        <v>690</v>
      </c>
      <c r="BS30" s="19">
        <f>SUM(BG30:BR30)</f>
        <v>6244</v>
      </c>
    </row>
    <row r="31" spans="1:85" x14ac:dyDescent="0.15">
      <c r="A31" s="7"/>
      <c r="B31" s="2"/>
      <c r="C31" s="11"/>
      <c r="D31" s="57"/>
      <c r="E31" s="58"/>
      <c r="F31" s="59"/>
      <c r="G31" s="32" t="s">
        <v>14</v>
      </c>
      <c r="H31" s="33"/>
      <c r="I31" s="34"/>
      <c r="J31" s="32" t="s">
        <v>15</v>
      </c>
      <c r="K31" s="33"/>
      <c r="L31" s="34"/>
      <c r="M31" s="32" t="s">
        <v>16</v>
      </c>
      <c r="N31" s="33"/>
      <c r="O31" s="34"/>
      <c r="P31" s="13"/>
      <c r="Q31" s="3"/>
      <c r="R31" s="11"/>
      <c r="T31" s="7"/>
      <c r="V31" s="11"/>
      <c r="W31" s="57"/>
      <c r="X31" s="58"/>
      <c r="Y31" s="59"/>
      <c r="Z31" s="32" t="s">
        <v>14</v>
      </c>
      <c r="AA31" s="33"/>
      <c r="AB31" s="34"/>
      <c r="AC31" s="32" t="s">
        <v>15</v>
      </c>
      <c r="AD31" s="33"/>
      <c r="AE31" s="34"/>
      <c r="AF31" s="32" t="s">
        <v>16</v>
      </c>
      <c r="AG31" s="33"/>
      <c r="AH31" s="34"/>
      <c r="AI31" s="13"/>
      <c r="AJ31" s="3"/>
      <c r="AK31" s="11"/>
      <c r="AM31" s="7"/>
      <c r="AO31" s="11"/>
      <c r="AP31" s="57"/>
      <c r="AQ31" s="58"/>
      <c r="AR31" s="59"/>
      <c r="AS31" s="32" t="s">
        <v>14</v>
      </c>
      <c r="AT31" s="33"/>
      <c r="AU31" s="34"/>
      <c r="AV31" s="32" t="s">
        <v>15</v>
      </c>
      <c r="AW31" s="33"/>
      <c r="AX31" s="34"/>
      <c r="AY31" s="32" t="s">
        <v>16</v>
      </c>
      <c r="AZ31" s="33"/>
      <c r="BA31" s="34"/>
      <c r="BB31" s="13"/>
      <c r="BC31" s="3"/>
      <c r="BD31" s="11"/>
      <c r="BF31" s="17" t="s">
        <v>28</v>
      </c>
      <c r="BG31" s="24">
        <v>350</v>
      </c>
      <c r="BH31" s="26">
        <v>420</v>
      </c>
      <c r="BI31" s="26"/>
      <c r="BJ31" s="26"/>
      <c r="BK31" s="26"/>
      <c r="BL31" s="26"/>
      <c r="BM31" s="27"/>
      <c r="BN31" s="27"/>
      <c r="BO31" s="27"/>
      <c r="BP31" s="28"/>
      <c r="BQ31" s="27"/>
      <c r="BR31" s="27"/>
      <c r="BS31" s="19">
        <f>SUM(BG31:BR31)</f>
        <v>770</v>
      </c>
    </row>
    <row r="32" spans="1:85" x14ac:dyDescent="0.15">
      <c r="A32" s="7"/>
      <c r="B32" s="2"/>
      <c r="C32" s="11"/>
      <c r="D32" s="32" t="s">
        <v>11</v>
      </c>
      <c r="E32" s="33"/>
      <c r="F32" s="34"/>
      <c r="G32" s="63">
        <f>HLOOKUP(BG9,BF37:BR43,3,0)</f>
        <v>145.5</v>
      </c>
      <c r="H32" s="64"/>
      <c r="I32" s="65"/>
      <c r="J32" s="63">
        <f>HLOOKUP(BG9,BF37:BR43,4,0)</f>
        <v>150</v>
      </c>
      <c r="K32" s="64"/>
      <c r="L32" s="65"/>
      <c r="M32" s="47">
        <f>G32-J32</f>
        <v>-4.5</v>
      </c>
      <c r="N32" s="48"/>
      <c r="O32" s="49"/>
      <c r="P32" s="13"/>
      <c r="Q32" s="3"/>
      <c r="R32" s="11"/>
      <c r="T32" s="7"/>
      <c r="V32" s="11"/>
      <c r="W32" s="32" t="s">
        <v>11</v>
      </c>
      <c r="X32" s="33"/>
      <c r="Y32" s="34"/>
      <c r="Z32" s="60">
        <f>HLOOKUP(BG9,BF46:BR52,3,0)</f>
        <v>97</v>
      </c>
      <c r="AA32" s="61"/>
      <c r="AB32" s="62"/>
      <c r="AC32" s="63">
        <f>HLOOKUP(BG9,BF46:BR52,4,0)</f>
        <v>100</v>
      </c>
      <c r="AD32" s="64"/>
      <c r="AE32" s="65"/>
      <c r="AF32" s="47">
        <f>Z32-AC32</f>
        <v>-3</v>
      </c>
      <c r="AG32" s="48"/>
      <c r="AH32" s="49"/>
      <c r="AI32" s="13"/>
      <c r="AJ32" s="3"/>
      <c r="AK32" s="11"/>
      <c r="AM32" s="7"/>
      <c r="AO32" s="11"/>
      <c r="AP32" s="32" t="s">
        <v>11</v>
      </c>
      <c r="AQ32" s="33"/>
      <c r="AR32" s="34"/>
      <c r="AS32" s="44">
        <f>HLOOKUP(BG9,BF55:BR61,3,0)</f>
        <v>97</v>
      </c>
      <c r="AT32" s="45"/>
      <c r="AU32" s="46"/>
      <c r="AV32" s="44">
        <f>HLOOKUP(BG9,BF55:BR61,4,0)</f>
        <v>100</v>
      </c>
      <c r="AW32" s="45"/>
      <c r="AX32" s="46"/>
      <c r="AY32" s="47">
        <f>AS32-AV32</f>
        <v>-3</v>
      </c>
      <c r="AZ32" s="48"/>
      <c r="BA32" s="49"/>
      <c r="BB32" s="13"/>
      <c r="BC32" s="3"/>
      <c r="BD32" s="11"/>
      <c r="BF32" s="12" t="s">
        <v>32</v>
      </c>
      <c r="BG32" s="22">
        <f>BG29</f>
        <v>300</v>
      </c>
      <c r="BH32" s="22">
        <f t="shared" ref="BH32:BR32" si="7">BG32+BH29</f>
        <v>500</v>
      </c>
      <c r="BI32" s="22">
        <f t="shared" si="7"/>
        <v>750</v>
      </c>
      <c r="BJ32" s="22">
        <f t="shared" si="7"/>
        <v>1150</v>
      </c>
      <c r="BK32" s="22">
        <f t="shared" si="7"/>
        <v>1550</v>
      </c>
      <c r="BL32" s="22">
        <f t="shared" si="7"/>
        <v>1900</v>
      </c>
      <c r="BM32" s="22">
        <f t="shared" si="7"/>
        <v>2150</v>
      </c>
      <c r="BN32" s="22">
        <f t="shared" si="7"/>
        <v>2400</v>
      </c>
      <c r="BO32" s="22">
        <f t="shared" si="7"/>
        <v>2700</v>
      </c>
      <c r="BP32" s="22">
        <f t="shared" si="7"/>
        <v>3050</v>
      </c>
      <c r="BQ32" s="22">
        <f t="shared" si="7"/>
        <v>3400</v>
      </c>
      <c r="BR32" s="22">
        <f t="shared" si="7"/>
        <v>3700</v>
      </c>
    </row>
    <row r="33" spans="1:71" x14ac:dyDescent="0.15">
      <c r="A33" s="7"/>
      <c r="B33" s="2"/>
      <c r="C33" s="11"/>
      <c r="D33" s="32" t="s">
        <v>12</v>
      </c>
      <c r="E33" s="33"/>
      <c r="F33" s="34"/>
      <c r="G33" s="63">
        <f>HLOOKUP(BG9,BF37:BR43,6,0)</f>
        <v>388</v>
      </c>
      <c r="H33" s="64"/>
      <c r="I33" s="65"/>
      <c r="J33" s="63">
        <f>HLOOKUP(BG9,BF37:BR43,7,0)</f>
        <v>400</v>
      </c>
      <c r="K33" s="64"/>
      <c r="L33" s="65"/>
      <c r="M33" s="47">
        <f>G33-J33</f>
        <v>-12</v>
      </c>
      <c r="N33" s="48"/>
      <c r="O33" s="49"/>
      <c r="P33" s="13"/>
      <c r="Q33" s="3"/>
      <c r="R33" s="11"/>
      <c r="T33" s="7"/>
      <c r="V33" s="11"/>
      <c r="W33" s="32" t="s">
        <v>12</v>
      </c>
      <c r="X33" s="33"/>
      <c r="Y33" s="34"/>
      <c r="Z33" s="60">
        <f>HLOOKUP(BG9,BF46:BR52,6,0)</f>
        <v>291</v>
      </c>
      <c r="AA33" s="61"/>
      <c r="AB33" s="62"/>
      <c r="AC33" s="63">
        <f>HLOOKUP(BG9,BF46:BR52,7,0)</f>
        <v>290</v>
      </c>
      <c r="AD33" s="64"/>
      <c r="AE33" s="65"/>
      <c r="AF33" s="47">
        <f>Z33-AC33</f>
        <v>1</v>
      </c>
      <c r="AG33" s="48"/>
      <c r="AH33" s="49"/>
      <c r="AI33" s="13"/>
      <c r="AJ33" s="3"/>
      <c r="AK33" s="11"/>
      <c r="AM33" s="7"/>
      <c r="AO33" s="11"/>
      <c r="AP33" s="32" t="s">
        <v>12</v>
      </c>
      <c r="AQ33" s="33"/>
      <c r="AR33" s="34"/>
      <c r="AS33" s="44">
        <f>HLOOKUP(BG9,BF55:BR61,6,0)</f>
        <v>242.5</v>
      </c>
      <c r="AT33" s="45"/>
      <c r="AU33" s="46"/>
      <c r="AV33" s="44">
        <f>HLOOKUP(BG9,BF55:BR61,7,0)</f>
        <v>250</v>
      </c>
      <c r="AW33" s="45"/>
      <c r="AX33" s="46"/>
      <c r="AY33" s="47">
        <f>AS33-AV33</f>
        <v>-7.5</v>
      </c>
      <c r="AZ33" s="48"/>
      <c r="BA33" s="49"/>
      <c r="BB33" s="13"/>
      <c r="BC33" s="3"/>
      <c r="BD33" s="11"/>
      <c r="BF33" s="17" t="s">
        <v>33</v>
      </c>
      <c r="BG33" s="21">
        <f>BG30</f>
        <v>291</v>
      </c>
      <c r="BH33" s="21">
        <f t="shared" ref="BH33:BR33" si="8">BG33+BH30</f>
        <v>705</v>
      </c>
      <c r="BI33" s="21">
        <f t="shared" si="8"/>
        <v>1280</v>
      </c>
      <c r="BJ33" s="21">
        <f t="shared" si="8"/>
        <v>1837</v>
      </c>
      <c r="BK33" s="21">
        <f t="shared" si="8"/>
        <v>2274</v>
      </c>
      <c r="BL33" s="21">
        <f t="shared" si="8"/>
        <v>2778</v>
      </c>
      <c r="BM33" s="21">
        <f t="shared" si="8"/>
        <v>3232</v>
      </c>
      <c r="BN33" s="21">
        <f t="shared" si="8"/>
        <v>3721</v>
      </c>
      <c r="BO33" s="21">
        <f t="shared" si="8"/>
        <v>4309</v>
      </c>
      <c r="BP33" s="21">
        <f t="shared" si="8"/>
        <v>4910</v>
      </c>
      <c r="BQ33" s="21">
        <f t="shared" si="8"/>
        <v>5554</v>
      </c>
      <c r="BR33" s="21">
        <f t="shared" si="8"/>
        <v>6244</v>
      </c>
    </row>
    <row r="34" spans="1:71" x14ac:dyDescent="0.15">
      <c r="A34" s="7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11"/>
      <c r="T34" s="7"/>
      <c r="AK34" s="11"/>
      <c r="AM34" s="7"/>
      <c r="BD34" s="11"/>
      <c r="BF34" s="17" t="s">
        <v>29</v>
      </c>
      <c r="BG34" s="21">
        <f>BG31</f>
        <v>350</v>
      </c>
      <c r="BH34" s="21">
        <f>BG34+BH31</f>
        <v>770</v>
      </c>
      <c r="BI34" s="21"/>
      <c r="BJ34" s="21"/>
      <c r="BK34" s="21"/>
      <c r="BL34" s="21"/>
      <c r="BM34" s="21"/>
      <c r="BN34" s="21"/>
      <c r="BO34" s="21"/>
      <c r="BP34" s="21"/>
      <c r="BQ34" s="21"/>
      <c r="BR34" s="21"/>
    </row>
    <row r="35" spans="1:71" x14ac:dyDescent="0.15">
      <c r="A35" s="7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11"/>
      <c r="T35" s="7"/>
      <c r="AK35" s="11"/>
      <c r="AM35" s="7"/>
      <c r="BD35" s="11"/>
    </row>
    <row r="36" spans="1:71" x14ac:dyDescent="0.15">
      <c r="A36" s="7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11"/>
      <c r="T36" s="7"/>
      <c r="AK36" s="11"/>
      <c r="AM36" s="7"/>
      <c r="BD36" s="11"/>
      <c r="BF36" s="1" t="s">
        <v>26</v>
      </c>
    </row>
    <row r="37" spans="1:71" x14ac:dyDescent="0.15">
      <c r="A37" s="7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11"/>
      <c r="T37" s="7"/>
      <c r="AK37" s="11"/>
      <c r="AM37" s="7"/>
      <c r="BD37" s="11"/>
      <c r="BF37" s="12"/>
      <c r="BG37" s="22" t="s">
        <v>13</v>
      </c>
      <c r="BH37" s="22" t="s">
        <v>0</v>
      </c>
      <c r="BI37" s="22" t="s">
        <v>1</v>
      </c>
      <c r="BJ37" s="22" t="s">
        <v>2</v>
      </c>
      <c r="BK37" s="22" t="s">
        <v>3</v>
      </c>
      <c r="BL37" s="22" t="s">
        <v>4</v>
      </c>
      <c r="BM37" s="22" t="s">
        <v>5</v>
      </c>
      <c r="BN37" s="22" t="s">
        <v>6</v>
      </c>
      <c r="BO37" s="22" t="s">
        <v>7</v>
      </c>
      <c r="BP37" s="22" t="s">
        <v>8</v>
      </c>
      <c r="BQ37" s="22" t="s">
        <v>9</v>
      </c>
      <c r="BR37" s="22" t="s">
        <v>10</v>
      </c>
      <c r="BS37" s="29" t="s">
        <v>34</v>
      </c>
    </row>
    <row r="38" spans="1:71" x14ac:dyDescent="0.15">
      <c r="A38" s="7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11"/>
      <c r="T38" s="7"/>
      <c r="AK38" s="11"/>
      <c r="AM38" s="7"/>
      <c r="BD38" s="11"/>
      <c r="BF38" s="12" t="s">
        <v>30</v>
      </c>
      <c r="BG38" s="23">
        <v>250</v>
      </c>
      <c r="BH38" s="23">
        <v>150</v>
      </c>
      <c r="BI38" s="23">
        <v>200</v>
      </c>
      <c r="BJ38" s="23">
        <v>350</v>
      </c>
      <c r="BK38" s="23">
        <v>350</v>
      </c>
      <c r="BL38" s="23">
        <v>300</v>
      </c>
      <c r="BM38" s="23">
        <v>200</v>
      </c>
      <c r="BN38" s="23">
        <v>200</v>
      </c>
      <c r="BO38" s="23">
        <v>250</v>
      </c>
      <c r="BP38" s="23">
        <v>300</v>
      </c>
      <c r="BQ38" s="23">
        <v>300</v>
      </c>
      <c r="BR38" s="23">
        <v>250</v>
      </c>
      <c r="BS38" s="19">
        <f>SUM(BG38:BR38)</f>
        <v>3100</v>
      </c>
    </row>
    <row r="39" spans="1:71" x14ac:dyDescent="0.15">
      <c r="A39" s="7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11"/>
      <c r="T39" s="7"/>
      <c r="AK39" s="11"/>
      <c r="AM39" s="7"/>
      <c r="BD39" s="11"/>
      <c r="BF39" s="17" t="s">
        <v>31</v>
      </c>
      <c r="BG39" s="24">
        <f t="shared" ref="BG39:BR39" si="9">BG38*0.97</f>
        <v>242.5</v>
      </c>
      <c r="BH39" s="24">
        <f t="shared" si="9"/>
        <v>145.5</v>
      </c>
      <c r="BI39" s="24">
        <f t="shared" si="9"/>
        <v>194</v>
      </c>
      <c r="BJ39" s="24">
        <f t="shared" si="9"/>
        <v>339.5</v>
      </c>
      <c r="BK39" s="24">
        <f t="shared" si="9"/>
        <v>339.5</v>
      </c>
      <c r="BL39" s="24">
        <f t="shared" si="9"/>
        <v>291</v>
      </c>
      <c r="BM39" s="24">
        <f t="shared" si="9"/>
        <v>194</v>
      </c>
      <c r="BN39" s="24">
        <f t="shared" si="9"/>
        <v>194</v>
      </c>
      <c r="BO39" s="24">
        <f t="shared" si="9"/>
        <v>242.5</v>
      </c>
      <c r="BP39" s="24">
        <f t="shared" si="9"/>
        <v>291</v>
      </c>
      <c r="BQ39" s="24">
        <f t="shared" si="9"/>
        <v>291</v>
      </c>
      <c r="BR39" s="24">
        <f t="shared" si="9"/>
        <v>242.5</v>
      </c>
      <c r="BS39" s="19">
        <f>SUM(BG39:BR39)</f>
        <v>3007</v>
      </c>
    </row>
    <row r="40" spans="1:71" x14ac:dyDescent="0.15">
      <c r="A40" s="7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11"/>
      <c r="T40" s="7"/>
      <c r="AK40" s="11"/>
      <c r="AM40" s="7"/>
      <c r="BD40" s="11"/>
      <c r="BF40" s="17" t="s">
        <v>28</v>
      </c>
      <c r="BG40" s="24">
        <v>250</v>
      </c>
      <c r="BH40" s="26">
        <v>150</v>
      </c>
      <c r="BI40" s="26"/>
      <c r="BJ40" s="26"/>
      <c r="BK40" s="26"/>
      <c r="BL40" s="26"/>
      <c r="BM40" s="27"/>
      <c r="BN40" s="27"/>
      <c r="BO40" s="27"/>
      <c r="BP40" s="28"/>
      <c r="BQ40" s="27"/>
      <c r="BR40" s="27"/>
      <c r="BS40" s="19">
        <f>SUM(BG40:BR40)</f>
        <v>400</v>
      </c>
    </row>
    <row r="41" spans="1:71" x14ac:dyDescent="0.15">
      <c r="A41" s="7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11"/>
      <c r="T41" s="7"/>
      <c r="AK41" s="11"/>
      <c r="AM41" s="7"/>
      <c r="BD41" s="11"/>
      <c r="BF41" s="12" t="s">
        <v>32</v>
      </c>
      <c r="BG41" s="22">
        <f>BG38</f>
        <v>250</v>
      </c>
      <c r="BH41" s="22">
        <f t="shared" ref="BH41:BR41" si="10">BG41+BH38</f>
        <v>400</v>
      </c>
      <c r="BI41" s="22">
        <f t="shared" si="10"/>
        <v>600</v>
      </c>
      <c r="BJ41" s="22">
        <f t="shared" si="10"/>
        <v>950</v>
      </c>
      <c r="BK41" s="22">
        <f t="shared" si="10"/>
        <v>1300</v>
      </c>
      <c r="BL41" s="22">
        <f t="shared" si="10"/>
        <v>1600</v>
      </c>
      <c r="BM41" s="22">
        <f t="shared" si="10"/>
        <v>1800</v>
      </c>
      <c r="BN41" s="22">
        <f t="shared" si="10"/>
        <v>2000</v>
      </c>
      <c r="BO41" s="22">
        <f t="shared" si="10"/>
        <v>2250</v>
      </c>
      <c r="BP41" s="22">
        <f t="shared" si="10"/>
        <v>2550</v>
      </c>
      <c r="BQ41" s="22">
        <f t="shared" si="10"/>
        <v>2850</v>
      </c>
      <c r="BR41" s="22">
        <f t="shared" si="10"/>
        <v>3100</v>
      </c>
    </row>
    <row r="42" spans="1:71" x14ac:dyDescent="0.15">
      <c r="A42" s="7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11"/>
      <c r="T42" s="7"/>
      <c r="AK42" s="11"/>
      <c r="AM42" s="7"/>
      <c r="BD42" s="11"/>
      <c r="BF42" s="17" t="s">
        <v>33</v>
      </c>
      <c r="BG42" s="21">
        <f>BG39</f>
        <v>242.5</v>
      </c>
      <c r="BH42" s="21">
        <f t="shared" ref="BH42:BR42" si="11">BG42+BH39</f>
        <v>388</v>
      </c>
      <c r="BI42" s="21">
        <f t="shared" si="11"/>
        <v>582</v>
      </c>
      <c r="BJ42" s="21">
        <f t="shared" si="11"/>
        <v>921.5</v>
      </c>
      <c r="BK42" s="21">
        <f t="shared" si="11"/>
        <v>1261</v>
      </c>
      <c r="BL42" s="21">
        <f t="shared" si="11"/>
        <v>1552</v>
      </c>
      <c r="BM42" s="21">
        <f t="shared" si="11"/>
        <v>1746</v>
      </c>
      <c r="BN42" s="21">
        <f t="shared" si="11"/>
        <v>1940</v>
      </c>
      <c r="BO42" s="21">
        <f t="shared" si="11"/>
        <v>2182.5</v>
      </c>
      <c r="BP42" s="21">
        <f t="shared" si="11"/>
        <v>2473.5</v>
      </c>
      <c r="BQ42" s="21">
        <f t="shared" si="11"/>
        <v>2764.5</v>
      </c>
      <c r="BR42" s="21">
        <f t="shared" si="11"/>
        <v>3007</v>
      </c>
    </row>
    <row r="43" spans="1:71" x14ac:dyDescent="0.15">
      <c r="A43" s="7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11"/>
      <c r="T43" s="7"/>
      <c r="AK43" s="11"/>
      <c r="AM43" s="7"/>
      <c r="BD43" s="11"/>
      <c r="BF43" s="17" t="s">
        <v>29</v>
      </c>
      <c r="BG43" s="21">
        <f>BG40</f>
        <v>250</v>
      </c>
      <c r="BH43" s="21">
        <f>BG43+BH40</f>
        <v>400</v>
      </c>
      <c r="BI43" s="21"/>
      <c r="BJ43" s="21"/>
      <c r="BK43" s="21"/>
      <c r="BL43" s="21"/>
      <c r="BM43" s="21"/>
      <c r="BN43" s="21"/>
      <c r="BO43" s="21"/>
      <c r="BP43" s="21"/>
      <c r="BQ43" s="21"/>
      <c r="BR43" s="21"/>
    </row>
    <row r="44" spans="1:71" x14ac:dyDescent="0.15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6"/>
      <c r="T44" s="14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6"/>
      <c r="AM44" s="14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6"/>
    </row>
    <row r="45" spans="1:71" x14ac:dyDescent="0.15">
      <c r="BF45" s="1" t="s">
        <v>27</v>
      </c>
    </row>
    <row r="46" spans="1:71" x14ac:dyDescent="0.15">
      <c r="BF46" s="12"/>
      <c r="BG46" s="22" t="s">
        <v>13</v>
      </c>
      <c r="BH46" s="22" t="s">
        <v>0</v>
      </c>
      <c r="BI46" s="22" t="s">
        <v>1</v>
      </c>
      <c r="BJ46" s="22" t="s">
        <v>2</v>
      </c>
      <c r="BK46" s="22" t="s">
        <v>3</v>
      </c>
      <c r="BL46" s="22" t="s">
        <v>4</v>
      </c>
      <c r="BM46" s="22" t="s">
        <v>5</v>
      </c>
      <c r="BN46" s="22" t="s">
        <v>6</v>
      </c>
      <c r="BO46" s="22" t="s">
        <v>7</v>
      </c>
      <c r="BP46" s="22" t="s">
        <v>8</v>
      </c>
      <c r="BQ46" s="22" t="s">
        <v>9</v>
      </c>
      <c r="BR46" s="22" t="s">
        <v>10</v>
      </c>
      <c r="BS46" s="29" t="s">
        <v>34</v>
      </c>
    </row>
    <row r="47" spans="1:71" x14ac:dyDescent="0.15">
      <c r="BF47" s="12" t="s">
        <v>30</v>
      </c>
      <c r="BG47" s="23">
        <v>200</v>
      </c>
      <c r="BH47" s="23">
        <v>100</v>
      </c>
      <c r="BI47" s="23">
        <v>200</v>
      </c>
      <c r="BJ47" s="23">
        <v>300</v>
      </c>
      <c r="BK47" s="23">
        <v>300</v>
      </c>
      <c r="BL47" s="23">
        <v>250</v>
      </c>
      <c r="BM47" s="23">
        <v>150</v>
      </c>
      <c r="BN47" s="23">
        <v>150</v>
      </c>
      <c r="BO47" s="23">
        <v>200</v>
      </c>
      <c r="BP47" s="23">
        <v>250</v>
      </c>
      <c r="BQ47" s="23">
        <v>250</v>
      </c>
      <c r="BR47" s="23">
        <v>200</v>
      </c>
      <c r="BS47" s="19">
        <f>SUM(BG47:BR47)</f>
        <v>2550</v>
      </c>
    </row>
    <row r="48" spans="1:71" x14ac:dyDescent="0.15">
      <c r="BF48" s="17" t="s">
        <v>31</v>
      </c>
      <c r="BG48" s="24">
        <f t="shared" ref="BG48:BR48" si="12">BG47*0.97</f>
        <v>194</v>
      </c>
      <c r="BH48" s="24">
        <f t="shared" si="12"/>
        <v>97</v>
      </c>
      <c r="BI48" s="24">
        <f t="shared" si="12"/>
        <v>194</v>
      </c>
      <c r="BJ48" s="24">
        <f t="shared" si="12"/>
        <v>291</v>
      </c>
      <c r="BK48" s="24">
        <f t="shared" si="12"/>
        <v>291</v>
      </c>
      <c r="BL48" s="24">
        <f t="shared" si="12"/>
        <v>242.5</v>
      </c>
      <c r="BM48" s="24">
        <f t="shared" si="12"/>
        <v>145.5</v>
      </c>
      <c r="BN48" s="24">
        <f t="shared" si="12"/>
        <v>145.5</v>
      </c>
      <c r="BO48" s="24">
        <f t="shared" si="12"/>
        <v>194</v>
      </c>
      <c r="BP48" s="24">
        <f t="shared" si="12"/>
        <v>242.5</v>
      </c>
      <c r="BQ48" s="24">
        <f t="shared" si="12"/>
        <v>242.5</v>
      </c>
      <c r="BR48" s="24">
        <f t="shared" si="12"/>
        <v>194</v>
      </c>
      <c r="BS48" s="30">
        <f>SUM(BG48:BR48)</f>
        <v>2473.5</v>
      </c>
    </row>
    <row r="49" spans="58:84" x14ac:dyDescent="0.15">
      <c r="BF49" s="17" t="s">
        <v>28</v>
      </c>
      <c r="BG49" s="24">
        <v>190</v>
      </c>
      <c r="BH49" s="26">
        <v>100</v>
      </c>
      <c r="BI49" s="26"/>
      <c r="BJ49" s="26"/>
      <c r="BK49" s="26"/>
      <c r="BL49" s="26"/>
      <c r="BM49" s="27"/>
      <c r="BN49" s="27"/>
      <c r="BO49" s="27"/>
      <c r="BP49" s="28"/>
      <c r="BQ49" s="27"/>
      <c r="BR49" s="27"/>
      <c r="BS49" s="30">
        <f>SUM(BG49:BR49)</f>
        <v>290</v>
      </c>
      <c r="BT49" s="30"/>
      <c r="BU49"/>
      <c r="BV49"/>
      <c r="BW49"/>
      <c r="BX49"/>
      <c r="BY49"/>
      <c r="BZ49"/>
      <c r="CA49"/>
      <c r="CB49"/>
      <c r="CC49"/>
      <c r="CD49"/>
      <c r="CE49"/>
      <c r="CF49"/>
    </row>
    <row r="50" spans="58:84" x14ac:dyDescent="0.15">
      <c r="BF50" s="12" t="s">
        <v>32</v>
      </c>
      <c r="BG50" s="22">
        <f>BG47</f>
        <v>200</v>
      </c>
      <c r="BH50" s="22">
        <f t="shared" ref="BH50:BR50" si="13">BG50+BH47</f>
        <v>300</v>
      </c>
      <c r="BI50" s="22">
        <f t="shared" si="13"/>
        <v>500</v>
      </c>
      <c r="BJ50" s="22">
        <f t="shared" si="13"/>
        <v>800</v>
      </c>
      <c r="BK50" s="22">
        <f t="shared" si="13"/>
        <v>1100</v>
      </c>
      <c r="BL50" s="22">
        <f t="shared" si="13"/>
        <v>1350</v>
      </c>
      <c r="BM50" s="22">
        <f t="shared" si="13"/>
        <v>1500</v>
      </c>
      <c r="BN50" s="22">
        <f t="shared" si="13"/>
        <v>1650</v>
      </c>
      <c r="BO50" s="22">
        <f t="shared" si="13"/>
        <v>1850</v>
      </c>
      <c r="BP50" s="22">
        <f t="shared" si="13"/>
        <v>2100</v>
      </c>
      <c r="BQ50" s="22">
        <f t="shared" si="13"/>
        <v>2350</v>
      </c>
      <c r="BR50" s="22">
        <f t="shared" si="13"/>
        <v>2550</v>
      </c>
      <c r="BS50" s="30"/>
      <c r="BT50" s="30"/>
      <c r="BU50"/>
      <c r="BV50"/>
      <c r="BW50"/>
      <c r="BX50"/>
      <c r="BY50"/>
      <c r="BZ50"/>
      <c r="CA50"/>
      <c r="CB50"/>
      <c r="CC50"/>
      <c r="CD50"/>
      <c r="CE50"/>
      <c r="CF50"/>
    </row>
    <row r="51" spans="58:84" x14ac:dyDescent="0.15">
      <c r="BF51" s="17" t="s">
        <v>33</v>
      </c>
      <c r="BG51" s="21">
        <f>BG48</f>
        <v>194</v>
      </c>
      <c r="BH51" s="21">
        <f t="shared" ref="BH51:BR51" si="14">BG51+BH48</f>
        <v>291</v>
      </c>
      <c r="BI51" s="21">
        <f t="shared" si="14"/>
        <v>485</v>
      </c>
      <c r="BJ51" s="21">
        <f t="shared" si="14"/>
        <v>776</v>
      </c>
      <c r="BK51" s="21">
        <f t="shared" si="14"/>
        <v>1067</v>
      </c>
      <c r="BL51" s="21">
        <f t="shared" si="14"/>
        <v>1309.5</v>
      </c>
      <c r="BM51" s="21">
        <f t="shared" si="14"/>
        <v>1455</v>
      </c>
      <c r="BN51" s="21">
        <f t="shared" si="14"/>
        <v>1600.5</v>
      </c>
      <c r="BO51" s="21">
        <f t="shared" si="14"/>
        <v>1794.5</v>
      </c>
      <c r="BP51" s="21">
        <f t="shared" si="14"/>
        <v>2037</v>
      </c>
      <c r="BQ51" s="21">
        <f t="shared" si="14"/>
        <v>2279.5</v>
      </c>
      <c r="BR51" s="21">
        <f t="shared" si="14"/>
        <v>2473.5</v>
      </c>
      <c r="BS51" s="30"/>
      <c r="BT51" s="30"/>
      <c r="BU51"/>
      <c r="BV51"/>
      <c r="BW51"/>
      <c r="BX51"/>
      <c r="BY51"/>
      <c r="BZ51"/>
      <c r="CA51"/>
      <c r="CB51"/>
      <c r="CC51"/>
      <c r="CD51"/>
      <c r="CE51"/>
      <c r="CF51"/>
    </row>
    <row r="52" spans="58:84" x14ac:dyDescent="0.15">
      <c r="BF52" s="17" t="s">
        <v>29</v>
      </c>
      <c r="BG52" s="21">
        <f>BG49</f>
        <v>190</v>
      </c>
      <c r="BH52" s="21">
        <f>BG52+BH49</f>
        <v>290</v>
      </c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30"/>
      <c r="BT52" s="30"/>
      <c r="BU52"/>
      <c r="BV52"/>
      <c r="BW52"/>
      <c r="BX52"/>
      <c r="BY52"/>
      <c r="BZ52"/>
      <c r="CA52"/>
      <c r="CB52"/>
      <c r="CC52"/>
      <c r="CD52"/>
      <c r="CE52"/>
      <c r="CF52"/>
    </row>
    <row r="53" spans="58:84" x14ac:dyDescent="0.15">
      <c r="BT53" s="30"/>
      <c r="BU53"/>
      <c r="BV53"/>
      <c r="BW53"/>
      <c r="BX53"/>
      <c r="BY53"/>
      <c r="BZ53"/>
      <c r="CA53"/>
      <c r="CB53"/>
      <c r="CC53"/>
      <c r="CD53"/>
      <c r="CE53"/>
      <c r="CF53"/>
    </row>
    <row r="54" spans="58:84" x14ac:dyDescent="0.15">
      <c r="BF54" s="1" t="s">
        <v>25</v>
      </c>
    </row>
    <row r="55" spans="58:84" x14ac:dyDescent="0.15">
      <c r="BF55" s="12"/>
      <c r="BG55" s="22" t="s">
        <v>13</v>
      </c>
      <c r="BH55" s="22" t="s">
        <v>0</v>
      </c>
      <c r="BI55" s="22" t="s">
        <v>1</v>
      </c>
      <c r="BJ55" s="22" t="s">
        <v>2</v>
      </c>
      <c r="BK55" s="22" t="s">
        <v>3</v>
      </c>
      <c r="BL55" s="22" t="s">
        <v>4</v>
      </c>
      <c r="BM55" s="22" t="s">
        <v>5</v>
      </c>
      <c r="BN55" s="22" t="s">
        <v>6</v>
      </c>
      <c r="BO55" s="22" t="s">
        <v>7</v>
      </c>
      <c r="BP55" s="22" t="s">
        <v>8</v>
      </c>
      <c r="BQ55" s="22" t="s">
        <v>9</v>
      </c>
      <c r="BR55" s="22" t="s">
        <v>10</v>
      </c>
      <c r="BS55" s="29" t="s">
        <v>34</v>
      </c>
    </row>
    <row r="56" spans="58:84" x14ac:dyDescent="0.15">
      <c r="BF56" s="12" t="s">
        <v>30</v>
      </c>
      <c r="BG56" s="23">
        <v>150</v>
      </c>
      <c r="BH56" s="23">
        <v>100</v>
      </c>
      <c r="BI56" s="23">
        <v>150</v>
      </c>
      <c r="BJ56" s="23">
        <v>250</v>
      </c>
      <c r="BK56" s="23">
        <v>250</v>
      </c>
      <c r="BL56" s="23">
        <v>200</v>
      </c>
      <c r="BM56" s="23">
        <v>150</v>
      </c>
      <c r="BN56" s="23">
        <v>150</v>
      </c>
      <c r="BO56" s="23">
        <v>200</v>
      </c>
      <c r="BP56" s="23">
        <v>200</v>
      </c>
      <c r="BQ56" s="23">
        <v>200</v>
      </c>
      <c r="BR56" s="23">
        <v>150</v>
      </c>
      <c r="BS56" s="19">
        <f>SUM(BG56:BR56)</f>
        <v>2150</v>
      </c>
    </row>
    <row r="57" spans="58:84" x14ac:dyDescent="0.15">
      <c r="BF57" s="17" t="s">
        <v>31</v>
      </c>
      <c r="BG57" s="24">
        <f t="shared" ref="BG57:BR57" si="15">BG56*0.97</f>
        <v>145.5</v>
      </c>
      <c r="BH57" s="24">
        <f t="shared" si="15"/>
        <v>97</v>
      </c>
      <c r="BI57" s="24">
        <f t="shared" si="15"/>
        <v>145.5</v>
      </c>
      <c r="BJ57" s="24">
        <f t="shared" si="15"/>
        <v>242.5</v>
      </c>
      <c r="BK57" s="24">
        <f t="shared" si="15"/>
        <v>242.5</v>
      </c>
      <c r="BL57" s="24">
        <f t="shared" si="15"/>
        <v>194</v>
      </c>
      <c r="BM57" s="24">
        <f t="shared" si="15"/>
        <v>145.5</v>
      </c>
      <c r="BN57" s="24">
        <f t="shared" si="15"/>
        <v>145.5</v>
      </c>
      <c r="BO57" s="24">
        <f t="shared" si="15"/>
        <v>194</v>
      </c>
      <c r="BP57" s="24">
        <f t="shared" si="15"/>
        <v>194</v>
      </c>
      <c r="BQ57" s="24">
        <f t="shared" si="15"/>
        <v>194</v>
      </c>
      <c r="BR57" s="24">
        <f t="shared" si="15"/>
        <v>145.5</v>
      </c>
      <c r="BS57" s="30">
        <f>SUM(BG57:BR57)</f>
        <v>2085.5</v>
      </c>
    </row>
    <row r="58" spans="58:84" x14ac:dyDescent="0.15">
      <c r="BF58" s="17" t="s">
        <v>28</v>
      </c>
      <c r="BG58" s="24">
        <v>150</v>
      </c>
      <c r="BH58" s="26">
        <v>100</v>
      </c>
      <c r="BI58" s="26"/>
      <c r="BJ58" s="26"/>
      <c r="BK58" s="26"/>
      <c r="BL58" s="26"/>
      <c r="BM58" s="27"/>
      <c r="BN58" s="27"/>
      <c r="BO58" s="27"/>
      <c r="BP58" s="28"/>
      <c r="BQ58" s="27"/>
      <c r="BR58" s="27"/>
      <c r="BS58" s="30">
        <f>SUM(BG58:BR58)</f>
        <v>250</v>
      </c>
    </row>
    <row r="59" spans="58:84" x14ac:dyDescent="0.15">
      <c r="BF59" s="12" t="s">
        <v>32</v>
      </c>
      <c r="BG59" s="22">
        <f>BG56</f>
        <v>150</v>
      </c>
      <c r="BH59" s="22">
        <f t="shared" ref="BH59:BR59" si="16">BG59+BH56</f>
        <v>250</v>
      </c>
      <c r="BI59" s="22">
        <f t="shared" si="16"/>
        <v>400</v>
      </c>
      <c r="BJ59" s="22">
        <f t="shared" si="16"/>
        <v>650</v>
      </c>
      <c r="BK59" s="22">
        <f t="shared" si="16"/>
        <v>900</v>
      </c>
      <c r="BL59" s="22">
        <f t="shared" si="16"/>
        <v>1100</v>
      </c>
      <c r="BM59" s="22">
        <f t="shared" si="16"/>
        <v>1250</v>
      </c>
      <c r="BN59" s="22">
        <f t="shared" si="16"/>
        <v>1400</v>
      </c>
      <c r="BO59" s="22">
        <f t="shared" si="16"/>
        <v>1600</v>
      </c>
      <c r="BP59" s="22">
        <f t="shared" si="16"/>
        <v>1800</v>
      </c>
      <c r="BQ59" s="22">
        <f t="shared" si="16"/>
        <v>2000</v>
      </c>
      <c r="BR59" s="22">
        <f t="shared" si="16"/>
        <v>2150</v>
      </c>
    </row>
    <row r="60" spans="58:84" x14ac:dyDescent="0.15">
      <c r="BF60" s="17" t="s">
        <v>33</v>
      </c>
      <c r="BG60" s="21">
        <f>BG57</f>
        <v>145.5</v>
      </c>
      <c r="BH60" s="21">
        <f t="shared" ref="BH60:BR60" si="17">BG60+BH57</f>
        <v>242.5</v>
      </c>
      <c r="BI60" s="21">
        <f t="shared" si="17"/>
        <v>388</v>
      </c>
      <c r="BJ60" s="21">
        <f t="shared" si="17"/>
        <v>630.5</v>
      </c>
      <c r="BK60" s="21">
        <f t="shared" si="17"/>
        <v>873</v>
      </c>
      <c r="BL60" s="21">
        <f t="shared" si="17"/>
        <v>1067</v>
      </c>
      <c r="BM60" s="21">
        <f t="shared" si="17"/>
        <v>1212.5</v>
      </c>
      <c r="BN60" s="21">
        <f t="shared" si="17"/>
        <v>1358</v>
      </c>
      <c r="BO60" s="21">
        <f t="shared" si="17"/>
        <v>1552</v>
      </c>
      <c r="BP60" s="21">
        <f t="shared" si="17"/>
        <v>1746</v>
      </c>
      <c r="BQ60" s="21">
        <f t="shared" si="17"/>
        <v>1940</v>
      </c>
      <c r="BR60" s="21">
        <f t="shared" si="17"/>
        <v>2085.5</v>
      </c>
    </row>
    <row r="61" spans="58:84" x14ac:dyDescent="0.15">
      <c r="BF61" s="17" t="s">
        <v>29</v>
      </c>
      <c r="BG61" s="21">
        <f>BG58</f>
        <v>150</v>
      </c>
      <c r="BH61" s="21">
        <f>BG61+BH58</f>
        <v>250</v>
      </c>
      <c r="BI61" s="21"/>
      <c r="BJ61" s="21"/>
      <c r="BK61" s="21"/>
      <c r="BL61" s="21"/>
      <c r="BM61" s="21"/>
      <c r="BN61" s="21"/>
      <c r="BO61" s="21"/>
      <c r="BP61" s="21"/>
      <c r="BQ61" s="21"/>
      <c r="BR61" s="21"/>
    </row>
    <row r="70" spans="72:95" ht="4.5" customHeight="1" x14ac:dyDescent="0.15"/>
    <row r="71" spans="72:95" x14ac:dyDescent="0.15">
      <c r="BT71" s="31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</row>
    <row r="72" spans="72:95" x14ac:dyDescent="0.15">
      <c r="BT72" s="31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</row>
    <row r="73" spans="72:95" ht="4.5" customHeight="1" x14ac:dyDescent="0.15"/>
  </sheetData>
  <mergeCells count="121">
    <mergeCell ref="AY1:BD1"/>
    <mergeCell ref="AY2:BD2"/>
    <mergeCell ref="AY3:AZ3"/>
    <mergeCell ref="BA3:BB3"/>
    <mergeCell ref="BC3:BD3"/>
    <mergeCell ref="A6:F7"/>
    <mergeCell ref="J6:L6"/>
    <mergeCell ref="M6:O6"/>
    <mergeCell ref="AC6:AE6"/>
    <mergeCell ref="AF6:AH6"/>
    <mergeCell ref="AV6:AX6"/>
    <mergeCell ref="AY6:BA6"/>
    <mergeCell ref="J7:L8"/>
    <mergeCell ref="M7:O8"/>
    <mergeCell ref="AC7:AE8"/>
    <mergeCell ref="AF7:AH8"/>
    <mergeCell ref="AV7:AX8"/>
    <mergeCell ref="AY7:BA8"/>
    <mergeCell ref="A8:D9"/>
    <mergeCell ref="T8:W9"/>
    <mergeCell ref="AM8:AP9"/>
    <mergeCell ref="J9:L9"/>
    <mergeCell ref="M9:O9"/>
    <mergeCell ref="AC9:AE9"/>
    <mergeCell ref="AF9:AH9"/>
    <mergeCell ref="AV9:AX9"/>
    <mergeCell ref="AY9:BA9"/>
    <mergeCell ref="D11:F11"/>
    <mergeCell ref="G11:I11"/>
    <mergeCell ref="J11:L11"/>
    <mergeCell ref="M11:O11"/>
    <mergeCell ref="W11:Y11"/>
    <mergeCell ref="Z11:AB11"/>
    <mergeCell ref="AC11:AE11"/>
    <mergeCell ref="AF11:AH11"/>
    <mergeCell ref="AP11:AR11"/>
    <mergeCell ref="AS11:AU11"/>
    <mergeCell ref="AV11:AX11"/>
    <mergeCell ref="AY11:BA11"/>
    <mergeCell ref="D12:F12"/>
    <mergeCell ref="G12:I12"/>
    <mergeCell ref="J12:L12"/>
    <mergeCell ref="M12:O12"/>
    <mergeCell ref="W12:Y12"/>
    <mergeCell ref="Z12:AB12"/>
    <mergeCell ref="AC12:AE12"/>
    <mergeCell ref="AF12:AH12"/>
    <mergeCell ref="AP12:AR12"/>
    <mergeCell ref="AS12:AU12"/>
    <mergeCell ref="AV12:AX12"/>
    <mergeCell ref="AY12:BA12"/>
    <mergeCell ref="D13:F13"/>
    <mergeCell ref="G13:I13"/>
    <mergeCell ref="J13:L13"/>
    <mergeCell ref="M13:O13"/>
    <mergeCell ref="W13:Y13"/>
    <mergeCell ref="Z13:AB13"/>
    <mergeCell ref="AC13:AE13"/>
    <mergeCell ref="AF13:AH13"/>
    <mergeCell ref="AP13:AR13"/>
    <mergeCell ref="AS13:AU13"/>
    <mergeCell ref="AV13:AX13"/>
    <mergeCell ref="AY13:BA13"/>
    <mergeCell ref="A26:F27"/>
    <mergeCell ref="J26:L26"/>
    <mergeCell ref="M26:O26"/>
    <mergeCell ref="AC26:AE26"/>
    <mergeCell ref="AF26:AH26"/>
    <mergeCell ref="AV26:AX26"/>
    <mergeCell ref="AY26:BA26"/>
    <mergeCell ref="J27:L28"/>
    <mergeCell ref="M27:O28"/>
    <mergeCell ref="AC27:AE28"/>
    <mergeCell ref="AF27:AH28"/>
    <mergeCell ref="AV27:AX28"/>
    <mergeCell ref="AY27:BA28"/>
    <mergeCell ref="A28:D29"/>
    <mergeCell ref="T28:W29"/>
    <mergeCell ref="AM28:AP29"/>
    <mergeCell ref="J29:L29"/>
    <mergeCell ref="M29:O29"/>
    <mergeCell ref="AC29:AE29"/>
    <mergeCell ref="AF29:AH29"/>
    <mergeCell ref="AV29:AX29"/>
    <mergeCell ref="AY29:BA29"/>
    <mergeCell ref="D31:F31"/>
    <mergeCell ref="G31:I31"/>
    <mergeCell ref="J31:L31"/>
    <mergeCell ref="M31:O31"/>
    <mergeCell ref="W31:Y31"/>
    <mergeCell ref="Z31:AB31"/>
    <mergeCell ref="AC31:AE31"/>
    <mergeCell ref="AF31:AH31"/>
    <mergeCell ref="AP31:AR31"/>
    <mergeCell ref="AS31:AU31"/>
    <mergeCell ref="AV31:AX31"/>
    <mergeCell ref="AY31:BA31"/>
    <mergeCell ref="D32:F32"/>
    <mergeCell ref="G32:I32"/>
    <mergeCell ref="J32:L32"/>
    <mergeCell ref="M32:O32"/>
    <mergeCell ref="W32:Y32"/>
    <mergeCell ref="Z32:AB32"/>
    <mergeCell ref="AC32:AE32"/>
    <mergeCell ref="AF32:AH32"/>
    <mergeCell ref="AP32:AR32"/>
    <mergeCell ref="AS32:AU32"/>
    <mergeCell ref="AV32:AX32"/>
    <mergeCell ref="AY32:BA32"/>
    <mergeCell ref="D33:F33"/>
    <mergeCell ref="G33:I33"/>
    <mergeCell ref="J33:L33"/>
    <mergeCell ref="M33:O33"/>
    <mergeCell ref="W33:Y33"/>
    <mergeCell ref="Z33:AB33"/>
    <mergeCell ref="AC33:AE33"/>
    <mergeCell ref="AF33:AH33"/>
    <mergeCell ref="AP33:AR33"/>
    <mergeCell ref="AS33:AU33"/>
    <mergeCell ref="AV33:AX33"/>
    <mergeCell ref="AY33:BA33"/>
  </mergeCells>
  <phoneticPr fontId="3"/>
  <dataValidations count="1">
    <dataValidation type="list" allowBlank="1" showInputMessage="1" showErrorMessage="1" sqref="BG9">
      <formula1>$BU$10:$BU$21</formula1>
    </dataValidation>
  </dataValidations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73"/>
  <sheetViews>
    <sheetView showGridLines="0" zoomScaleNormal="100" zoomScaleSheetLayoutView="100" workbookViewId="0">
      <selection activeCell="BE27" sqref="BE27"/>
    </sheetView>
  </sheetViews>
  <sheetFormatPr defaultColWidth="7.5" defaultRowHeight="13.5" x14ac:dyDescent="0.15"/>
  <cols>
    <col min="1" max="18" width="2.625" style="1" customWidth="1"/>
    <col min="19" max="19" width="0.875" style="2" customWidth="1"/>
    <col min="20" max="37" width="2.625" style="2" customWidth="1"/>
    <col min="38" max="38" width="0.875" style="2" customWidth="1"/>
    <col min="39" max="56" width="2.625" style="2" customWidth="1"/>
    <col min="57" max="57" width="10.625" style="2" customWidth="1"/>
    <col min="58" max="58" width="18" style="1" bestFit="1" customWidth="1"/>
    <col min="59" max="70" width="7.875" style="19" customWidth="1"/>
    <col min="71" max="71" width="9.25" style="19" bestFit="1" customWidth="1"/>
    <col min="72" max="72" width="8.375" style="19" bestFit="1" customWidth="1"/>
    <col min="73" max="16384" width="7.5" style="1"/>
  </cols>
  <sheetData>
    <row r="1" spans="1:95" ht="12.6" customHeight="1" x14ac:dyDescent="0.15">
      <c r="AY1" s="35"/>
      <c r="AZ1" s="36"/>
      <c r="BA1" s="36"/>
      <c r="BB1" s="36"/>
      <c r="BC1" s="36"/>
      <c r="BD1" s="36"/>
    </row>
    <row r="2" spans="1:95" ht="21.75" customHeight="1" x14ac:dyDescent="0.15">
      <c r="A2" s="4" t="s">
        <v>37</v>
      </c>
      <c r="AY2" s="36"/>
      <c r="AZ2" s="36"/>
      <c r="BA2" s="36"/>
      <c r="BB2" s="36"/>
      <c r="BC2" s="36"/>
      <c r="BD2" s="36"/>
    </row>
    <row r="3" spans="1:95" ht="12" customHeight="1" x14ac:dyDescent="0.15">
      <c r="AY3" s="36"/>
      <c r="AZ3" s="36"/>
      <c r="BA3" s="36"/>
      <c r="BB3" s="36"/>
      <c r="BC3" s="36"/>
      <c r="BD3" s="36"/>
    </row>
    <row r="4" spans="1:95" ht="12" customHeight="1" x14ac:dyDescent="0.15">
      <c r="AY4" s="3"/>
      <c r="AZ4" s="3"/>
      <c r="BA4" s="3"/>
      <c r="BB4" s="3"/>
      <c r="BC4" s="3"/>
      <c r="BD4" s="3"/>
    </row>
    <row r="5" spans="1:95" ht="15" customHeight="1" x14ac:dyDescent="0.15"/>
    <row r="6" spans="1:95" ht="12.6" customHeight="1" x14ac:dyDescent="0.15">
      <c r="A6" s="56"/>
      <c r="B6" s="56"/>
      <c r="C6" s="56"/>
      <c r="D6" s="56"/>
      <c r="E6" s="56"/>
      <c r="F6" s="56"/>
      <c r="J6" s="32" t="s">
        <v>11</v>
      </c>
      <c r="K6" s="33"/>
      <c r="L6" s="34"/>
      <c r="M6" s="32" t="s">
        <v>12</v>
      </c>
      <c r="N6" s="33"/>
      <c r="O6" s="34"/>
      <c r="AC6" s="32" t="s">
        <v>11</v>
      </c>
      <c r="AD6" s="33"/>
      <c r="AE6" s="34"/>
      <c r="AF6" s="32" t="s">
        <v>12</v>
      </c>
      <c r="AG6" s="33"/>
      <c r="AH6" s="34"/>
      <c r="AV6" s="32" t="s">
        <v>11</v>
      </c>
      <c r="AW6" s="33"/>
      <c r="AX6" s="34"/>
      <c r="AY6" s="32" t="s">
        <v>12</v>
      </c>
      <c r="AZ6" s="33"/>
      <c r="BA6" s="34"/>
    </row>
    <row r="7" spans="1:95" ht="13.5" customHeight="1" thickBot="1" x14ac:dyDescent="0.2">
      <c r="A7" s="56"/>
      <c r="B7" s="56"/>
      <c r="C7" s="56"/>
      <c r="D7" s="56"/>
      <c r="E7" s="56"/>
      <c r="F7" s="56"/>
      <c r="J7" s="37" t="str">
        <f>IF(J9&lt;=1,"○",IF(AND(J9&gt;1,J9&lt;1.06),"△","×"))</f>
        <v>○</v>
      </c>
      <c r="K7" s="38"/>
      <c r="L7" s="39"/>
      <c r="M7" s="37" t="str">
        <f>IF(M9&lt;=1,"○",IF(AND(M9&gt;1,M9&lt;1.06),"△","×"))</f>
        <v>△</v>
      </c>
      <c r="N7" s="38"/>
      <c r="O7" s="39"/>
      <c r="AC7" s="37" t="str">
        <f>IF(AC9&lt;=1,"○",IF(AND(AC9&gt;1,AC9&lt;1.06),"△","×"))</f>
        <v>△</v>
      </c>
      <c r="AD7" s="38"/>
      <c r="AE7" s="39"/>
      <c r="AF7" s="37" t="str">
        <f>IF(AF9&lt;=1,"○",IF(AND(AF9&gt;1,AF9&lt;1.06),"△","×"))</f>
        <v>○</v>
      </c>
      <c r="AG7" s="38"/>
      <c r="AH7" s="39"/>
      <c r="AV7" s="37" t="str">
        <f>IF(AV9&lt;=1,"○",IF(AND(AV9&gt;1,AV9&lt;1.06),"△","×"))</f>
        <v>○</v>
      </c>
      <c r="AW7" s="38"/>
      <c r="AX7" s="39"/>
      <c r="AY7" s="37" t="str">
        <f>IF(AY9&lt;=1,"○",IF(AND(AY9&gt;1,AY9&lt;1.06),"△","×"))</f>
        <v>△</v>
      </c>
      <c r="AZ7" s="38"/>
      <c r="BA7" s="39"/>
    </row>
    <row r="8" spans="1:95" ht="13.5" customHeight="1" x14ac:dyDescent="0.15">
      <c r="A8" s="50" t="s">
        <v>20</v>
      </c>
      <c r="B8" s="51"/>
      <c r="C8" s="51"/>
      <c r="D8" s="52"/>
      <c r="E8" s="5"/>
      <c r="F8" s="5"/>
      <c r="J8" s="40"/>
      <c r="K8" s="41"/>
      <c r="L8" s="42"/>
      <c r="M8" s="40"/>
      <c r="N8" s="41"/>
      <c r="O8" s="42"/>
      <c r="T8" s="50" t="s">
        <v>21</v>
      </c>
      <c r="U8" s="51"/>
      <c r="V8" s="51"/>
      <c r="W8" s="52"/>
      <c r="AC8" s="40"/>
      <c r="AD8" s="41"/>
      <c r="AE8" s="42"/>
      <c r="AF8" s="40"/>
      <c r="AG8" s="41"/>
      <c r="AH8" s="42"/>
      <c r="AM8" s="50" t="s">
        <v>22</v>
      </c>
      <c r="AN8" s="51"/>
      <c r="AO8" s="51"/>
      <c r="AP8" s="52"/>
      <c r="AV8" s="40"/>
      <c r="AW8" s="41"/>
      <c r="AX8" s="42"/>
      <c r="AY8" s="40"/>
      <c r="AZ8" s="41"/>
      <c r="BA8" s="42"/>
      <c r="BG8" s="20" t="s">
        <v>17</v>
      </c>
    </row>
    <row r="9" spans="1:95" ht="12.6" customHeight="1" thickBot="1" x14ac:dyDescent="0.2">
      <c r="A9" s="53"/>
      <c r="B9" s="54"/>
      <c r="C9" s="54"/>
      <c r="D9" s="55"/>
      <c r="E9" s="6"/>
      <c r="F9" s="6"/>
      <c r="J9" s="43">
        <f>J12/G12</f>
        <v>0.98756906077348061</v>
      </c>
      <c r="K9" s="43"/>
      <c r="L9" s="43"/>
      <c r="M9" s="43">
        <f>J13/G13</f>
        <v>1.0070600772612228</v>
      </c>
      <c r="N9" s="43"/>
      <c r="O9" s="43"/>
      <c r="T9" s="53"/>
      <c r="U9" s="54"/>
      <c r="V9" s="54"/>
      <c r="W9" s="55"/>
      <c r="X9" s="6"/>
      <c r="Y9" s="6"/>
      <c r="Z9" s="1"/>
      <c r="AA9" s="1"/>
      <c r="AB9" s="1"/>
      <c r="AC9" s="43">
        <f>AC12/Z12</f>
        <v>1.0014727540500736</v>
      </c>
      <c r="AD9" s="43"/>
      <c r="AE9" s="43"/>
      <c r="AF9" s="43">
        <f>AC13/Z13</f>
        <v>0.96219931271477666</v>
      </c>
      <c r="AG9" s="43"/>
      <c r="AH9" s="43"/>
      <c r="AI9" s="1"/>
      <c r="AJ9" s="1"/>
      <c r="AK9" s="1"/>
      <c r="AM9" s="53"/>
      <c r="AN9" s="54"/>
      <c r="AO9" s="54"/>
      <c r="AP9" s="55"/>
      <c r="AQ9" s="6"/>
      <c r="AR9" s="6"/>
      <c r="AS9" s="1"/>
      <c r="AT9" s="1"/>
      <c r="AU9" s="1"/>
      <c r="AV9" s="43">
        <f>AV12/AS12</f>
        <v>0.95652173913043481</v>
      </c>
      <c r="AW9" s="43"/>
      <c r="AX9" s="43"/>
      <c r="AY9" s="43">
        <f>AV13/AS13</f>
        <v>1.03125</v>
      </c>
      <c r="AZ9" s="43"/>
      <c r="BA9" s="43"/>
      <c r="BB9" s="1"/>
      <c r="BC9" s="1"/>
      <c r="BD9" s="1"/>
      <c r="BF9" s="1" t="s">
        <v>20</v>
      </c>
      <c r="BG9" s="21" t="s">
        <v>1</v>
      </c>
    </row>
    <row r="10" spans="1:95" x14ac:dyDescent="0.15">
      <c r="A10" s="7"/>
      <c r="B10" s="2"/>
      <c r="C10" s="2"/>
      <c r="D10" s="2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9"/>
      <c r="T10" s="10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9"/>
      <c r="AM10" s="10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9"/>
      <c r="BE10" s="11"/>
      <c r="BF10" s="12"/>
      <c r="BG10" s="22" t="s">
        <v>13</v>
      </c>
      <c r="BH10" s="22" t="s">
        <v>0</v>
      </c>
      <c r="BI10" s="22" t="s">
        <v>1</v>
      </c>
      <c r="BJ10" s="22" t="s">
        <v>2</v>
      </c>
      <c r="BK10" s="22" t="s">
        <v>3</v>
      </c>
      <c r="BL10" s="22" t="s">
        <v>4</v>
      </c>
      <c r="BM10" s="22" t="s">
        <v>5</v>
      </c>
      <c r="BN10" s="22" t="s">
        <v>6</v>
      </c>
      <c r="BO10" s="22" t="s">
        <v>7</v>
      </c>
      <c r="BP10" s="22" t="s">
        <v>8</v>
      </c>
      <c r="BQ10" s="22" t="s">
        <v>9</v>
      </c>
      <c r="BR10" s="22" t="s">
        <v>10</v>
      </c>
      <c r="BS10" s="29" t="s">
        <v>34</v>
      </c>
      <c r="BT10" s="31"/>
      <c r="BU10" s="18" t="s">
        <v>13</v>
      </c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</row>
    <row r="11" spans="1:95" x14ac:dyDescent="0.15">
      <c r="A11" s="7"/>
      <c r="B11" s="2"/>
      <c r="C11" s="11"/>
      <c r="D11" s="57"/>
      <c r="E11" s="58"/>
      <c r="F11" s="59"/>
      <c r="G11" s="32" t="s">
        <v>14</v>
      </c>
      <c r="H11" s="33"/>
      <c r="I11" s="34"/>
      <c r="J11" s="32" t="s">
        <v>15</v>
      </c>
      <c r="K11" s="33"/>
      <c r="L11" s="34"/>
      <c r="M11" s="32" t="s">
        <v>16</v>
      </c>
      <c r="N11" s="33"/>
      <c r="O11" s="34"/>
      <c r="P11" s="13"/>
      <c r="Q11" s="3"/>
      <c r="R11" s="11"/>
      <c r="T11" s="7"/>
      <c r="V11" s="11"/>
      <c r="W11" s="57"/>
      <c r="X11" s="58"/>
      <c r="Y11" s="59"/>
      <c r="Z11" s="32" t="s">
        <v>14</v>
      </c>
      <c r="AA11" s="33"/>
      <c r="AB11" s="34"/>
      <c r="AC11" s="32" t="s">
        <v>15</v>
      </c>
      <c r="AD11" s="33"/>
      <c r="AE11" s="34"/>
      <c r="AF11" s="32" t="s">
        <v>16</v>
      </c>
      <c r="AG11" s="33"/>
      <c r="AH11" s="34"/>
      <c r="AI11" s="13"/>
      <c r="AJ11" s="3"/>
      <c r="AK11" s="11"/>
      <c r="AM11" s="7"/>
      <c r="AO11" s="11"/>
      <c r="AP11" s="57"/>
      <c r="AQ11" s="58"/>
      <c r="AR11" s="59"/>
      <c r="AS11" s="32" t="s">
        <v>14</v>
      </c>
      <c r="AT11" s="33"/>
      <c r="AU11" s="34"/>
      <c r="AV11" s="32" t="s">
        <v>15</v>
      </c>
      <c r="AW11" s="33"/>
      <c r="AX11" s="34"/>
      <c r="AY11" s="32" t="s">
        <v>16</v>
      </c>
      <c r="AZ11" s="33"/>
      <c r="BA11" s="34"/>
      <c r="BB11" s="13"/>
      <c r="BC11" s="3"/>
      <c r="BD11" s="11"/>
      <c r="BE11" s="11"/>
      <c r="BF11" s="12" t="s">
        <v>30</v>
      </c>
      <c r="BG11" s="23">
        <f t="shared" ref="BG11:BR11" si="0">SUM(BG20,BG29,BG38,BG47,BG56)</f>
        <v>1300</v>
      </c>
      <c r="BH11" s="23">
        <f t="shared" si="0"/>
        <v>850</v>
      </c>
      <c r="BI11" s="23">
        <f t="shared" si="0"/>
        <v>1150</v>
      </c>
      <c r="BJ11" s="23">
        <f t="shared" si="0"/>
        <v>1800</v>
      </c>
      <c r="BK11" s="23">
        <f t="shared" si="0"/>
        <v>1800</v>
      </c>
      <c r="BL11" s="23">
        <f t="shared" si="0"/>
        <v>1550</v>
      </c>
      <c r="BM11" s="23">
        <f t="shared" si="0"/>
        <v>1100</v>
      </c>
      <c r="BN11" s="23">
        <f t="shared" si="0"/>
        <v>1100</v>
      </c>
      <c r="BO11" s="23">
        <f t="shared" si="0"/>
        <v>1350</v>
      </c>
      <c r="BP11" s="23">
        <f t="shared" si="0"/>
        <v>1550</v>
      </c>
      <c r="BQ11" s="23">
        <f t="shared" si="0"/>
        <v>1550</v>
      </c>
      <c r="BR11" s="23">
        <f t="shared" si="0"/>
        <v>1300</v>
      </c>
      <c r="BS11" s="19">
        <f>SUM(BG11:BR11)</f>
        <v>16400</v>
      </c>
      <c r="BT11" s="31"/>
      <c r="BU11" s="18" t="s">
        <v>36</v>
      </c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</row>
    <row r="12" spans="1:95" x14ac:dyDescent="0.15">
      <c r="A12" s="7"/>
      <c r="B12" s="2"/>
      <c r="C12" s="11"/>
      <c r="D12" s="32" t="s">
        <v>11</v>
      </c>
      <c r="E12" s="33"/>
      <c r="F12" s="34"/>
      <c r="G12" s="44">
        <f>HLOOKUP(BG9,BF10:BR16,3,0)</f>
        <v>1448</v>
      </c>
      <c r="H12" s="45"/>
      <c r="I12" s="46"/>
      <c r="J12" s="44">
        <f>HLOOKUP(BG9,BF10:BR16,4,0)</f>
        <v>1430</v>
      </c>
      <c r="K12" s="45"/>
      <c r="L12" s="46"/>
      <c r="M12" s="47">
        <f>G12-J12</f>
        <v>18</v>
      </c>
      <c r="N12" s="48"/>
      <c r="O12" s="49"/>
      <c r="P12" s="13"/>
      <c r="Q12" s="3"/>
      <c r="R12" s="11"/>
      <c r="T12" s="7"/>
      <c r="V12" s="11"/>
      <c r="W12" s="32" t="s">
        <v>11</v>
      </c>
      <c r="X12" s="33"/>
      <c r="Y12" s="34"/>
      <c r="Z12" s="60">
        <f>HLOOKUP(BG9,BF19:BR25,3,0)</f>
        <v>339.5</v>
      </c>
      <c r="AA12" s="61"/>
      <c r="AB12" s="62"/>
      <c r="AC12" s="63">
        <f>HLOOKUP(BG9,BF19:BR25,4,0)</f>
        <v>340</v>
      </c>
      <c r="AD12" s="64"/>
      <c r="AE12" s="65"/>
      <c r="AF12" s="47">
        <f>Z12-AC12</f>
        <v>-0.5</v>
      </c>
      <c r="AG12" s="48"/>
      <c r="AH12" s="49"/>
      <c r="AI12" s="13"/>
      <c r="AJ12" s="3"/>
      <c r="AK12" s="11"/>
      <c r="AM12" s="7"/>
      <c r="AO12" s="11"/>
      <c r="AP12" s="32" t="s">
        <v>11</v>
      </c>
      <c r="AQ12" s="33"/>
      <c r="AR12" s="34"/>
      <c r="AS12" s="44">
        <f>HLOOKUP(BG9,BF28:BR34,3,0)</f>
        <v>575</v>
      </c>
      <c r="AT12" s="45"/>
      <c r="AU12" s="46"/>
      <c r="AV12" s="44">
        <f>HLOOKUP(BG9,BF28:BR34,4,0)</f>
        <v>550</v>
      </c>
      <c r="AW12" s="45"/>
      <c r="AX12" s="46"/>
      <c r="AY12" s="47">
        <f>AS12-AV12</f>
        <v>25</v>
      </c>
      <c r="AZ12" s="48"/>
      <c r="BA12" s="49"/>
      <c r="BB12" s="13"/>
      <c r="BC12" s="3"/>
      <c r="BD12" s="11"/>
      <c r="BE12" s="11"/>
      <c r="BF12" s="17" t="s">
        <v>31</v>
      </c>
      <c r="BG12" s="24">
        <f t="shared" ref="BG12:BR12" si="1">SUM(BG21,BG30,BG39,BG48,BG57)</f>
        <v>1261</v>
      </c>
      <c r="BH12" s="24">
        <f t="shared" si="1"/>
        <v>1044.5</v>
      </c>
      <c r="BI12" s="24">
        <f t="shared" si="1"/>
        <v>1448</v>
      </c>
      <c r="BJ12" s="24">
        <f t="shared" si="1"/>
        <v>1915</v>
      </c>
      <c r="BK12" s="24">
        <f t="shared" si="1"/>
        <v>1795</v>
      </c>
      <c r="BL12" s="24">
        <f t="shared" si="1"/>
        <v>1668</v>
      </c>
      <c r="BM12" s="24">
        <f t="shared" si="1"/>
        <v>1278.5</v>
      </c>
      <c r="BN12" s="24">
        <f t="shared" si="1"/>
        <v>1313.5</v>
      </c>
      <c r="BO12" s="24">
        <f t="shared" si="1"/>
        <v>1606.5</v>
      </c>
      <c r="BP12" s="24">
        <f t="shared" si="1"/>
        <v>1765</v>
      </c>
      <c r="BQ12" s="24">
        <f t="shared" si="1"/>
        <v>1808</v>
      </c>
      <c r="BR12" s="24">
        <f t="shared" si="1"/>
        <v>1660</v>
      </c>
      <c r="BS12" s="19">
        <f>SUM(BG12:BR12)</f>
        <v>18563</v>
      </c>
      <c r="BT12" s="31"/>
      <c r="BU12" s="18" t="s">
        <v>1</v>
      </c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</row>
    <row r="13" spans="1:95" x14ac:dyDescent="0.15">
      <c r="A13" s="7"/>
      <c r="B13" s="2"/>
      <c r="C13" s="11"/>
      <c r="D13" s="32" t="s">
        <v>12</v>
      </c>
      <c r="E13" s="33"/>
      <c r="F13" s="34"/>
      <c r="G13" s="44">
        <f>HLOOKUP(BG9,BF10:BR16,6,0)</f>
        <v>3753.5</v>
      </c>
      <c r="H13" s="45"/>
      <c r="I13" s="46"/>
      <c r="J13" s="44">
        <f>HLOOKUP(BG9,BF10:BR16,7,0)</f>
        <v>3780</v>
      </c>
      <c r="K13" s="45"/>
      <c r="L13" s="46"/>
      <c r="M13" s="47">
        <f>G13-J13</f>
        <v>-26.5</v>
      </c>
      <c r="N13" s="48"/>
      <c r="O13" s="49"/>
      <c r="P13" s="13"/>
      <c r="Q13" s="3"/>
      <c r="R13" s="11"/>
      <c r="T13" s="7"/>
      <c r="V13" s="11"/>
      <c r="W13" s="32" t="s">
        <v>12</v>
      </c>
      <c r="X13" s="33"/>
      <c r="Y13" s="34"/>
      <c r="Z13" s="60">
        <f>HLOOKUP(BG9,BF19:BR25,6,0)</f>
        <v>1018.5</v>
      </c>
      <c r="AA13" s="61"/>
      <c r="AB13" s="62"/>
      <c r="AC13" s="63">
        <f>HLOOKUP(BG9,BF19:BR25,7,0)</f>
        <v>980</v>
      </c>
      <c r="AD13" s="64"/>
      <c r="AE13" s="65"/>
      <c r="AF13" s="47">
        <f>Z13-AC13</f>
        <v>38.5</v>
      </c>
      <c r="AG13" s="48"/>
      <c r="AH13" s="49"/>
      <c r="AI13" s="13"/>
      <c r="AJ13" s="3"/>
      <c r="AK13" s="11"/>
      <c r="AM13" s="7"/>
      <c r="AO13" s="11"/>
      <c r="AP13" s="32" t="s">
        <v>12</v>
      </c>
      <c r="AQ13" s="33"/>
      <c r="AR13" s="34"/>
      <c r="AS13" s="44">
        <f>HLOOKUP(BG9,BF28:BR34,6,0)</f>
        <v>1280</v>
      </c>
      <c r="AT13" s="45"/>
      <c r="AU13" s="46"/>
      <c r="AV13" s="44">
        <f>HLOOKUP(BG9,BF28:BR34,7,0)</f>
        <v>1320</v>
      </c>
      <c r="AW13" s="45"/>
      <c r="AX13" s="46"/>
      <c r="AY13" s="47">
        <f>AS13-AV13</f>
        <v>-40</v>
      </c>
      <c r="AZ13" s="48"/>
      <c r="BA13" s="49"/>
      <c r="BB13" s="13"/>
      <c r="BC13" s="3"/>
      <c r="BD13" s="11"/>
      <c r="BE13" s="11"/>
      <c r="BF13" s="17" t="s">
        <v>28</v>
      </c>
      <c r="BG13" s="25">
        <f>SUM(BG22,BG31,BG40,BG49,BG58)</f>
        <v>1290</v>
      </c>
      <c r="BH13" s="25">
        <f>SUM(BH22,BH31,BH40,BH49,BH58)</f>
        <v>1060</v>
      </c>
      <c r="BI13" s="25">
        <f>SUM(BI22,BI31,BI40,BI49,BI58)</f>
        <v>1430</v>
      </c>
      <c r="BJ13" s="25"/>
      <c r="BK13" s="25"/>
      <c r="BL13" s="25"/>
      <c r="BM13" s="25"/>
      <c r="BN13" s="25"/>
      <c r="BO13" s="25"/>
      <c r="BP13" s="25"/>
      <c r="BQ13" s="25"/>
      <c r="BR13" s="25"/>
      <c r="BS13" s="19">
        <f>SUM(BG13:BR13)</f>
        <v>3780</v>
      </c>
      <c r="BT13" s="31"/>
      <c r="BU13" s="18" t="s">
        <v>2</v>
      </c>
    </row>
    <row r="14" spans="1:95" x14ac:dyDescent="0.15">
      <c r="A14" s="7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11"/>
      <c r="T14" s="7"/>
      <c r="AK14" s="11"/>
      <c r="AM14" s="7"/>
      <c r="BD14" s="11"/>
      <c r="BE14" s="11"/>
      <c r="BF14" s="12" t="s">
        <v>32</v>
      </c>
      <c r="BG14" s="22">
        <f>BG11</f>
        <v>1300</v>
      </c>
      <c r="BH14" s="22">
        <f t="shared" ref="BH14:BR14" si="2">BG14+BH11</f>
        <v>2150</v>
      </c>
      <c r="BI14" s="22">
        <f t="shared" si="2"/>
        <v>3300</v>
      </c>
      <c r="BJ14" s="22">
        <f t="shared" si="2"/>
        <v>5100</v>
      </c>
      <c r="BK14" s="22">
        <f t="shared" si="2"/>
        <v>6900</v>
      </c>
      <c r="BL14" s="22">
        <f t="shared" si="2"/>
        <v>8450</v>
      </c>
      <c r="BM14" s="22">
        <f t="shared" si="2"/>
        <v>9550</v>
      </c>
      <c r="BN14" s="22">
        <f t="shared" si="2"/>
        <v>10650</v>
      </c>
      <c r="BO14" s="22">
        <f t="shared" si="2"/>
        <v>12000</v>
      </c>
      <c r="BP14" s="22">
        <f t="shared" si="2"/>
        <v>13550</v>
      </c>
      <c r="BQ14" s="22">
        <f t="shared" si="2"/>
        <v>15100</v>
      </c>
      <c r="BR14" s="22">
        <f t="shared" si="2"/>
        <v>16400</v>
      </c>
      <c r="BT14" s="31"/>
      <c r="BU14" s="18" t="s">
        <v>3</v>
      </c>
    </row>
    <row r="15" spans="1:95" x14ac:dyDescent="0.15">
      <c r="A15" s="7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11"/>
      <c r="T15" s="7"/>
      <c r="AK15" s="11"/>
      <c r="AM15" s="7"/>
      <c r="BD15" s="11"/>
      <c r="BE15" s="11"/>
      <c r="BF15" s="17" t="s">
        <v>33</v>
      </c>
      <c r="BG15" s="21">
        <f>BG12</f>
        <v>1261</v>
      </c>
      <c r="BH15" s="21">
        <f t="shared" ref="BH15:BR15" si="3">BG15+BH12</f>
        <v>2305.5</v>
      </c>
      <c r="BI15" s="21">
        <f t="shared" si="3"/>
        <v>3753.5</v>
      </c>
      <c r="BJ15" s="21">
        <f t="shared" si="3"/>
        <v>5668.5</v>
      </c>
      <c r="BK15" s="21">
        <f t="shared" si="3"/>
        <v>7463.5</v>
      </c>
      <c r="BL15" s="21">
        <f t="shared" si="3"/>
        <v>9131.5</v>
      </c>
      <c r="BM15" s="21">
        <f t="shared" si="3"/>
        <v>10410</v>
      </c>
      <c r="BN15" s="21">
        <f t="shared" si="3"/>
        <v>11723.5</v>
      </c>
      <c r="BO15" s="21">
        <f t="shared" si="3"/>
        <v>13330</v>
      </c>
      <c r="BP15" s="21">
        <f t="shared" si="3"/>
        <v>15095</v>
      </c>
      <c r="BQ15" s="21">
        <f t="shared" si="3"/>
        <v>16903</v>
      </c>
      <c r="BR15" s="21">
        <f t="shared" si="3"/>
        <v>18563</v>
      </c>
      <c r="BU15" s="18" t="s">
        <v>4</v>
      </c>
    </row>
    <row r="16" spans="1:95" x14ac:dyDescent="0.15">
      <c r="A16" s="7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11"/>
      <c r="T16" s="7"/>
      <c r="AK16" s="11"/>
      <c r="AM16" s="7"/>
      <c r="BD16" s="11"/>
      <c r="BE16" s="11"/>
      <c r="BF16" s="17" t="s">
        <v>29</v>
      </c>
      <c r="BG16" s="21">
        <f>BG13</f>
        <v>1290</v>
      </c>
      <c r="BH16" s="21">
        <f>BG16+BH13</f>
        <v>2350</v>
      </c>
      <c r="BI16" s="21">
        <f>BH16+BI13</f>
        <v>3780</v>
      </c>
      <c r="BJ16" s="21"/>
      <c r="BK16" s="21"/>
      <c r="BL16" s="21"/>
      <c r="BM16" s="21"/>
      <c r="BN16" s="21"/>
      <c r="BO16" s="21"/>
      <c r="BP16" s="21"/>
      <c r="BQ16" s="21"/>
      <c r="BR16" s="21"/>
      <c r="BU16" s="18" t="s">
        <v>5</v>
      </c>
    </row>
    <row r="17" spans="1:85" x14ac:dyDescent="0.15">
      <c r="A17" s="7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11"/>
      <c r="T17" s="7"/>
      <c r="AK17" s="11"/>
      <c r="AM17" s="7"/>
      <c r="BD17" s="11"/>
      <c r="BU17" s="18" t="s">
        <v>6</v>
      </c>
    </row>
    <row r="18" spans="1:85" x14ac:dyDescent="0.15">
      <c r="A18" s="7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11"/>
      <c r="T18" s="7"/>
      <c r="AK18" s="11"/>
      <c r="AM18" s="7"/>
      <c r="BD18" s="11"/>
      <c r="BF18" s="1" t="s">
        <v>21</v>
      </c>
      <c r="BU18" s="18" t="s">
        <v>7</v>
      </c>
    </row>
    <row r="19" spans="1:85" x14ac:dyDescent="0.15">
      <c r="A19" s="7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11"/>
      <c r="T19" s="7"/>
      <c r="AK19" s="11"/>
      <c r="AM19" s="7"/>
      <c r="BD19" s="11"/>
      <c r="BF19" s="12"/>
      <c r="BG19" s="22" t="s">
        <v>13</v>
      </c>
      <c r="BH19" s="22" t="s">
        <v>0</v>
      </c>
      <c r="BI19" s="22" t="s">
        <v>1</v>
      </c>
      <c r="BJ19" s="22" t="s">
        <v>2</v>
      </c>
      <c r="BK19" s="22" t="s">
        <v>3</v>
      </c>
      <c r="BL19" s="22" t="s">
        <v>4</v>
      </c>
      <c r="BM19" s="22" t="s">
        <v>5</v>
      </c>
      <c r="BN19" s="22" t="s">
        <v>6</v>
      </c>
      <c r="BO19" s="22" t="s">
        <v>7</v>
      </c>
      <c r="BP19" s="22" t="s">
        <v>8</v>
      </c>
      <c r="BQ19" s="22" t="s">
        <v>9</v>
      </c>
      <c r="BR19" s="22" t="s">
        <v>10</v>
      </c>
      <c r="BS19" s="29" t="s">
        <v>34</v>
      </c>
      <c r="BU19" s="18" t="s">
        <v>8</v>
      </c>
    </row>
    <row r="20" spans="1:85" x14ac:dyDescent="0.15">
      <c r="A20" s="7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11"/>
      <c r="T20" s="7"/>
      <c r="AK20" s="11"/>
      <c r="AM20" s="7"/>
      <c r="BD20" s="11"/>
      <c r="BF20" s="12" t="s">
        <v>30</v>
      </c>
      <c r="BG20" s="23">
        <v>400</v>
      </c>
      <c r="BH20" s="23">
        <v>300</v>
      </c>
      <c r="BI20" s="23">
        <v>350</v>
      </c>
      <c r="BJ20" s="23">
        <v>500</v>
      </c>
      <c r="BK20" s="23">
        <v>500</v>
      </c>
      <c r="BL20" s="23">
        <v>450</v>
      </c>
      <c r="BM20" s="23">
        <v>350</v>
      </c>
      <c r="BN20" s="23">
        <v>350</v>
      </c>
      <c r="BO20" s="23">
        <v>400</v>
      </c>
      <c r="BP20" s="23">
        <v>450</v>
      </c>
      <c r="BQ20" s="23">
        <v>450</v>
      </c>
      <c r="BR20" s="23">
        <v>400</v>
      </c>
      <c r="BS20" s="19">
        <f>SUM(BG20:BR20)</f>
        <v>4900</v>
      </c>
      <c r="BU20" s="18" t="s">
        <v>9</v>
      </c>
    </row>
    <row r="21" spans="1:85" x14ac:dyDescent="0.15">
      <c r="A21" s="7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11"/>
      <c r="T21" s="7"/>
      <c r="AK21" s="11"/>
      <c r="AM21" s="7"/>
      <c r="BD21" s="11"/>
      <c r="BF21" s="17" t="s">
        <v>31</v>
      </c>
      <c r="BG21" s="24">
        <f t="shared" ref="BG21:BR21" si="4">BG20*0.97</f>
        <v>388</v>
      </c>
      <c r="BH21" s="24">
        <f t="shared" si="4"/>
        <v>291</v>
      </c>
      <c r="BI21" s="24">
        <f t="shared" si="4"/>
        <v>339.5</v>
      </c>
      <c r="BJ21" s="24">
        <f t="shared" si="4"/>
        <v>485</v>
      </c>
      <c r="BK21" s="24">
        <f t="shared" si="4"/>
        <v>485</v>
      </c>
      <c r="BL21" s="24">
        <f t="shared" si="4"/>
        <v>436.5</v>
      </c>
      <c r="BM21" s="24">
        <f t="shared" si="4"/>
        <v>339.5</v>
      </c>
      <c r="BN21" s="24">
        <f t="shared" si="4"/>
        <v>339.5</v>
      </c>
      <c r="BO21" s="24">
        <f t="shared" si="4"/>
        <v>388</v>
      </c>
      <c r="BP21" s="24">
        <f t="shared" si="4"/>
        <v>436.5</v>
      </c>
      <c r="BQ21" s="24">
        <f t="shared" si="4"/>
        <v>436.5</v>
      </c>
      <c r="BR21" s="24">
        <f t="shared" si="4"/>
        <v>388</v>
      </c>
      <c r="BS21" s="30">
        <f>SUM(BG21:BR21)</f>
        <v>4753</v>
      </c>
      <c r="BT21" s="30"/>
      <c r="BU21" s="18" t="s">
        <v>10</v>
      </c>
      <c r="BV21"/>
      <c r="BW21"/>
      <c r="BX21"/>
      <c r="BY21"/>
      <c r="BZ21"/>
      <c r="CA21"/>
      <c r="CB21"/>
      <c r="CC21"/>
      <c r="CD21"/>
      <c r="CE21"/>
      <c r="CF21"/>
      <c r="CG21"/>
    </row>
    <row r="22" spans="1:85" x14ac:dyDescent="0.15">
      <c r="A22" s="7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11"/>
      <c r="T22" s="7"/>
      <c r="AK22" s="11"/>
      <c r="AM22" s="7"/>
      <c r="BD22" s="11"/>
      <c r="BF22" s="17" t="s">
        <v>28</v>
      </c>
      <c r="BG22" s="24">
        <v>350</v>
      </c>
      <c r="BH22" s="26">
        <v>290</v>
      </c>
      <c r="BI22" s="26">
        <v>340</v>
      </c>
      <c r="BJ22" s="26"/>
      <c r="BK22" s="26"/>
      <c r="BL22" s="26"/>
      <c r="BM22" s="27"/>
      <c r="BN22" s="27"/>
      <c r="BO22" s="27"/>
      <c r="BP22" s="28"/>
      <c r="BQ22" s="27"/>
      <c r="BR22" s="27"/>
      <c r="BS22" s="30">
        <f>SUM(BG22:BR22)</f>
        <v>980</v>
      </c>
      <c r="BT22" s="30"/>
      <c r="BU22"/>
      <c r="BV22"/>
      <c r="BW22"/>
      <c r="BX22"/>
      <c r="BY22"/>
      <c r="BZ22"/>
      <c r="CA22"/>
      <c r="CB22"/>
      <c r="CC22"/>
      <c r="CD22"/>
      <c r="CE22"/>
      <c r="CF22"/>
      <c r="CG22"/>
    </row>
    <row r="23" spans="1:85" x14ac:dyDescent="0.15">
      <c r="A23" s="7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11"/>
      <c r="T23" s="7"/>
      <c r="AK23" s="11"/>
      <c r="AM23" s="7"/>
      <c r="BD23" s="11"/>
      <c r="BF23" s="12" t="s">
        <v>32</v>
      </c>
      <c r="BG23" s="22">
        <f>BG20</f>
        <v>400</v>
      </c>
      <c r="BH23" s="22">
        <f t="shared" ref="BH23:BR23" si="5">BG23+BH20</f>
        <v>700</v>
      </c>
      <c r="BI23" s="22">
        <f t="shared" si="5"/>
        <v>1050</v>
      </c>
      <c r="BJ23" s="22">
        <f t="shared" si="5"/>
        <v>1550</v>
      </c>
      <c r="BK23" s="22">
        <f t="shared" si="5"/>
        <v>2050</v>
      </c>
      <c r="BL23" s="22">
        <f t="shared" si="5"/>
        <v>2500</v>
      </c>
      <c r="BM23" s="22">
        <f t="shared" si="5"/>
        <v>2850</v>
      </c>
      <c r="BN23" s="22">
        <f t="shared" si="5"/>
        <v>3200</v>
      </c>
      <c r="BO23" s="22">
        <f t="shared" si="5"/>
        <v>3600</v>
      </c>
      <c r="BP23" s="22">
        <f t="shared" si="5"/>
        <v>4050</v>
      </c>
      <c r="BQ23" s="22">
        <f t="shared" si="5"/>
        <v>4500</v>
      </c>
      <c r="BR23" s="22">
        <f t="shared" si="5"/>
        <v>4900</v>
      </c>
      <c r="BS23" s="30"/>
      <c r="BT23" s="30"/>
      <c r="BU23"/>
      <c r="BV23"/>
      <c r="BW23"/>
      <c r="BX23"/>
      <c r="BY23"/>
      <c r="BZ23"/>
      <c r="CA23"/>
      <c r="CB23"/>
      <c r="CC23"/>
      <c r="CD23"/>
      <c r="CE23"/>
      <c r="CF23"/>
      <c r="CG23"/>
    </row>
    <row r="24" spans="1:85" x14ac:dyDescent="0.15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6"/>
      <c r="T24" s="14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6"/>
      <c r="AM24" s="14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6"/>
      <c r="BF24" s="17" t="s">
        <v>33</v>
      </c>
      <c r="BG24" s="21">
        <f>BG21</f>
        <v>388</v>
      </c>
      <c r="BH24" s="21">
        <f t="shared" ref="BH24:BR24" si="6">BG24+BH21</f>
        <v>679</v>
      </c>
      <c r="BI24" s="21">
        <f t="shared" si="6"/>
        <v>1018.5</v>
      </c>
      <c r="BJ24" s="21">
        <f t="shared" si="6"/>
        <v>1503.5</v>
      </c>
      <c r="BK24" s="21">
        <f t="shared" si="6"/>
        <v>1988.5</v>
      </c>
      <c r="BL24" s="21">
        <f t="shared" si="6"/>
        <v>2425</v>
      </c>
      <c r="BM24" s="21">
        <f t="shared" si="6"/>
        <v>2764.5</v>
      </c>
      <c r="BN24" s="21">
        <f t="shared" si="6"/>
        <v>3104</v>
      </c>
      <c r="BO24" s="21">
        <f t="shared" si="6"/>
        <v>3492</v>
      </c>
      <c r="BP24" s="21">
        <f t="shared" si="6"/>
        <v>3928.5</v>
      </c>
      <c r="BQ24" s="21">
        <f t="shared" si="6"/>
        <v>4365</v>
      </c>
      <c r="BR24" s="21">
        <f t="shared" si="6"/>
        <v>4753</v>
      </c>
      <c r="BS24" s="30"/>
      <c r="BT24" s="30"/>
      <c r="BU24"/>
      <c r="BV24"/>
      <c r="BW24"/>
      <c r="BX24"/>
      <c r="BY24"/>
      <c r="BZ24"/>
      <c r="CA24"/>
      <c r="CB24"/>
      <c r="CC24"/>
      <c r="CD24"/>
      <c r="CE24"/>
      <c r="CF24"/>
      <c r="CG24"/>
    </row>
    <row r="25" spans="1:85" ht="12.6" customHeight="1" x14ac:dyDescent="0.15"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F25" s="17" t="s">
        <v>29</v>
      </c>
      <c r="BG25" s="21">
        <f>BG22</f>
        <v>350</v>
      </c>
      <c r="BH25" s="21">
        <f>BG25+BH22</f>
        <v>640</v>
      </c>
      <c r="BI25" s="21">
        <f>BH25+BI22</f>
        <v>980</v>
      </c>
      <c r="BJ25" s="21"/>
      <c r="BK25" s="21"/>
      <c r="BL25" s="21"/>
      <c r="BM25" s="21"/>
      <c r="BN25" s="21"/>
      <c r="BO25" s="21"/>
      <c r="BP25" s="21"/>
      <c r="BQ25" s="21"/>
      <c r="BR25" s="21"/>
      <c r="BS25" s="30"/>
      <c r="BT25" s="30"/>
      <c r="BU25"/>
      <c r="BV25"/>
      <c r="BW25"/>
      <c r="BX25"/>
      <c r="BY25"/>
      <c r="BZ25"/>
      <c r="CA25"/>
      <c r="CB25"/>
      <c r="CC25"/>
      <c r="CD25"/>
      <c r="CE25"/>
      <c r="CF25"/>
      <c r="CG25"/>
    </row>
    <row r="26" spans="1:85" ht="12.6" customHeight="1" x14ac:dyDescent="0.15">
      <c r="A26" s="56"/>
      <c r="B26" s="56"/>
      <c r="C26" s="56"/>
      <c r="D26" s="56"/>
      <c r="E26" s="56"/>
      <c r="F26" s="56"/>
      <c r="J26" s="32" t="s">
        <v>11</v>
      </c>
      <c r="K26" s="33"/>
      <c r="L26" s="34"/>
      <c r="M26" s="32" t="s">
        <v>12</v>
      </c>
      <c r="N26" s="33"/>
      <c r="O26" s="34"/>
      <c r="AC26" s="32" t="s">
        <v>11</v>
      </c>
      <c r="AD26" s="33"/>
      <c r="AE26" s="34"/>
      <c r="AF26" s="32" t="s">
        <v>12</v>
      </c>
      <c r="AG26" s="33"/>
      <c r="AH26" s="34"/>
      <c r="AV26" s="32" t="s">
        <v>11</v>
      </c>
      <c r="AW26" s="33"/>
      <c r="AX26" s="34"/>
      <c r="AY26" s="32" t="s">
        <v>12</v>
      </c>
      <c r="AZ26" s="33"/>
      <c r="BA26" s="34"/>
      <c r="BS26" s="30"/>
      <c r="BT26" s="30"/>
      <c r="BU26"/>
      <c r="BV26"/>
      <c r="BW26"/>
      <c r="BX26"/>
      <c r="BY26"/>
      <c r="BZ26"/>
      <c r="CA26"/>
      <c r="CB26"/>
      <c r="CC26"/>
      <c r="CD26"/>
      <c r="CE26"/>
      <c r="CF26"/>
      <c r="CG26"/>
    </row>
    <row r="27" spans="1:85" ht="13.5" customHeight="1" thickBot="1" x14ac:dyDescent="0.2">
      <c r="A27" s="56"/>
      <c r="B27" s="56"/>
      <c r="C27" s="56"/>
      <c r="D27" s="56"/>
      <c r="E27" s="56"/>
      <c r="F27" s="56"/>
      <c r="J27" s="37" t="str">
        <f>IF(J29&lt;=1,"○",IF(AND(J29&gt;1,J29&lt;1.06),"△","×"))</f>
        <v>○</v>
      </c>
      <c r="K27" s="38"/>
      <c r="L27" s="39"/>
      <c r="M27" s="37" t="str">
        <f>IF(M29&lt;=1,"○",IF(AND(M29&gt;1,M29&lt;1.06),"△","×"))</f>
        <v>△</v>
      </c>
      <c r="N27" s="38"/>
      <c r="O27" s="39"/>
      <c r="AC27" s="37" t="str">
        <f>IF(AC29&lt;=1,"○",IF(AND(AC29&gt;1,AC29&lt;1.06),"△","×"))</f>
        <v>△</v>
      </c>
      <c r="AD27" s="38"/>
      <c r="AE27" s="39"/>
      <c r="AF27" s="37" t="str">
        <f>IF(AF29&lt;=1,"○",IF(AND(AF29&gt;1,AF29&lt;1.06),"△","×"))</f>
        <v>△</v>
      </c>
      <c r="AG27" s="38"/>
      <c r="AH27" s="39"/>
      <c r="AV27" s="37" t="str">
        <f>IF(AV29&lt;=1,"○",IF(AND(AV29&gt;1,AV29&lt;1.06),"△","×"))</f>
        <v>△</v>
      </c>
      <c r="AW27" s="38"/>
      <c r="AX27" s="39"/>
      <c r="AY27" s="37" t="str">
        <f>IF(AY29&lt;=1,"○",IF(AND(AY29&gt;1,AY29&lt;1.06),"△","×"))</f>
        <v>△</v>
      </c>
      <c r="AZ27" s="38"/>
      <c r="BA27" s="39"/>
      <c r="BF27" s="1" t="s">
        <v>22</v>
      </c>
    </row>
    <row r="28" spans="1:85" ht="13.5" customHeight="1" x14ac:dyDescent="0.15">
      <c r="A28" s="50" t="s">
        <v>23</v>
      </c>
      <c r="B28" s="51"/>
      <c r="C28" s="51"/>
      <c r="D28" s="52"/>
      <c r="E28" s="5"/>
      <c r="F28" s="5"/>
      <c r="J28" s="40"/>
      <c r="K28" s="41"/>
      <c r="L28" s="42"/>
      <c r="M28" s="40"/>
      <c r="N28" s="41"/>
      <c r="O28" s="42"/>
      <c r="T28" s="50" t="s">
        <v>24</v>
      </c>
      <c r="U28" s="51"/>
      <c r="V28" s="51"/>
      <c r="W28" s="52"/>
      <c r="AC28" s="40"/>
      <c r="AD28" s="41"/>
      <c r="AE28" s="42"/>
      <c r="AF28" s="40"/>
      <c r="AG28" s="41"/>
      <c r="AH28" s="42"/>
      <c r="AM28" s="50" t="s">
        <v>25</v>
      </c>
      <c r="AN28" s="51"/>
      <c r="AO28" s="51"/>
      <c r="AP28" s="52"/>
      <c r="AV28" s="40"/>
      <c r="AW28" s="41"/>
      <c r="AX28" s="42"/>
      <c r="AY28" s="40"/>
      <c r="AZ28" s="41"/>
      <c r="BA28" s="42"/>
      <c r="BF28" s="12"/>
      <c r="BG28" s="22" t="s">
        <v>13</v>
      </c>
      <c r="BH28" s="22" t="s">
        <v>0</v>
      </c>
      <c r="BI28" s="22" t="s">
        <v>1</v>
      </c>
      <c r="BJ28" s="22" t="s">
        <v>2</v>
      </c>
      <c r="BK28" s="22" t="s">
        <v>3</v>
      </c>
      <c r="BL28" s="22" t="s">
        <v>4</v>
      </c>
      <c r="BM28" s="22" t="s">
        <v>5</v>
      </c>
      <c r="BN28" s="22" t="s">
        <v>6</v>
      </c>
      <c r="BO28" s="22" t="s">
        <v>7</v>
      </c>
      <c r="BP28" s="22" t="s">
        <v>8</v>
      </c>
      <c r="BQ28" s="22" t="s">
        <v>9</v>
      </c>
      <c r="BR28" s="22" t="s">
        <v>10</v>
      </c>
      <c r="BS28" s="29" t="s">
        <v>34</v>
      </c>
    </row>
    <row r="29" spans="1:85" ht="12.6" customHeight="1" thickBot="1" x14ac:dyDescent="0.2">
      <c r="A29" s="53"/>
      <c r="B29" s="54"/>
      <c r="C29" s="54"/>
      <c r="D29" s="55"/>
      <c r="E29" s="6"/>
      <c r="F29" s="6"/>
      <c r="J29" s="43">
        <f>J32/G32</f>
        <v>0.97938144329896903</v>
      </c>
      <c r="K29" s="43"/>
      <c r="L29" s="43"/>
      <c r="M29" s="43">
        <f>J33/G33</f>
        <v>1.0137457044673539</v>
      </c>
      <c r="N29" s="43"/>
      <c r="O29" s="43"/>
      <c r="T29" s="53"/>
      <c r="U29" s="54"/>
      <c r="V29" s="54"/>
      <c r="W29" s="55"/>
      <c r="X29" s="6"/>
      <c r="Y29" s="6"/>
      <c r="Z29" s="1"/>
      <c r="AA29" s="1"/>
      <c r="AB29" s="1"/>
      <c r="AC29" s="43">
        <f>AC32/Z32</f>
        <v>1.0309278350515463</v>
      </c>
      <c r="AD29" s="43"/>
      <c r="AE29" s="43"/>
      <c r="AF29" s="43">
        <f>AC33/Z33</f>
        <v>1.0103092783505154</v>
      </c>
      <c r="AG29" s="43"/>
      <c r="AH29" s="43"/>
      <c r="AI29" s="1"/>
      <c r="AJ29" s="1"/>
      <c r="AK29" s="1"/>
      <c r="AM29" s="53"/>
      <c r="AN29" s="54"/>
      <c r="AO29" s="54"/>
      <c r="AP29" s="55"/>
      <c r="AQ29" s="6"/>
      <c r="AR29" s="6"/>
      <c r="AS29" s="1"/>
      <c r="AT29" s="1"/>
      <c r="AU29" s="1"/>
      <c r="AV29" s="43">
        <f>AV32/AS32</f>
        <v>1.0309278350515463</v>
      </c>
      <c r="AW29" s="43"/>
      <c r="AX29" s="43"/>
      <c r="AY29" s="43">
        <f>AV33/AS33</f>
        <v>1.0309278350515463</v>
      </c>
      <c r="AZ29" s="43"/>
      <c r="BA29" s="43"/>
      <c r="BB29" s="1"/>
      <c r="BC29" s="1"/>
      <c r="BD29" s="1"/>
      <c r="BF29" s="12" t="s">
        <v>30</v>
      </c>
      <c r="BG29" s="23">
        <v>300</v>
      </c>
      <c r="BH29" s="23">
        <v>200</v>
      </c>
      <c r="BI29" s="23">
        <v>250</v>
      </c>
      <c r="BJ29" s="23">
        <v>400</v>
      </c>
      <c r="BK29" s="23">
        <v>400</v>
      </c>
      <c r="BL29" s="23">
        <v>350</v>
      </c>
      <c r="BM29" s="23">
        <v>250</v>
      </c>
      <c r="BN29" s="23">
        <v>250</v>
      </c>
      <c r="BO29" s="23">
        <v>300</v>
      </c>
      <c r="BP29" s="23">
        <v>350</v>
      </c>
      <c r="BQ29" s="23">
        <v>350</v>
      </c>
      <c r="BR29" s="23">
        <v>300</v>
      </c>
      <c r="BS29" s="19">
        <f>SUM(BG29:BR29)</f>
        <v>3700</v>
      </c>
    </row>
    <row r="30" spans="1:85" x14ac:dyDescent="0.15">
      <c r="A30" s="10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9"/>
      <c r="T30" s="10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9"/>
      <c r="AM30" s="10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9"/>
      <c r="BF30" s="17" t="s">
        <v>31</v>
      </c>
      <c r="BG30" s="24">
        <f>BG29*0.97</f>
        <v>291</v>
      </c>
      <c r="BH30" s="24">
        <v>414</v>
      </c>
      <c r="BI30" s="24">
        <v>575</v>
      </c>
      <c r="BJ30" s="24">
        <v>557</v>
      </c>
      <c r="BK30" s="24">
        <v>437</v>
      </c>
      <c r="BL30" s="24">
        <v>504</v>
      </c>
      <c r="BM30" s="24">
        <v>454</v>
      </c>
      <c r="BN30" s="24">
        <v>489</v>
      </c>
      <c r="BO30" s="24">
        <v>588</v>
      </c>
      <c r="BP30" s="24">
        <v>601</v>
      </c>
      <c r="BQ30" s="24">
        <v>644</v>
      </c>
      <c r="BR30" s="24">
        <v>690</v>
      </c>
      <c r="BS30" s="19">
        <f>SUM(BG30:BR30)</f>
        <v>6244</v>
      </c>
    </row>
    <row r="31" spans="1:85" x14ac:dyDescent="0.15">
      <c r="A31" s="7"/>
      <c r="B31" s="2"/>
      <c r="C31" s="11"/>
      <c r="D31" s="57"/>
      <c r="E31" s="58"/>
      <c r="F31" s="59"/>
      <c r="G31" s="32" t="s">
        <v>14</v>
      </c>
      <c r="H31" s="33"/>
      <c r="I31" s="34"/>
      <c r="J31" s="32" t="s">
        <v>15</v>
      </c>
      <c r="K31" s="33"/>
      <c r="L31" s="34"/>
      <c r="M31" s="32" t="s">
        <v>16</v>
      </c>
      <c r="N31" s="33"/>
      <c r="O31" s="34"/>
      <c r="P31" s="13"/>
      <c r="Q31" s="3"/>
      <c r="R31" s="11"/>
      <c r="T31" s="7"/>
      <c r="V31" s="11"/>
      <c r="W31" s="57"/>
      <c r="X31" s="58"/>
      <c r="Y31" s="59"/>
      <c r="Z31" s="32" t="s">
        <v>14</v>
      </c>
      <c r="AA31" s="33"/>
      <c r="AB31" s="34"/>
      <c r="AC31" s="32" t="s">
        <v>15</v>
      </c>
      <c r="AD31" s="33"/>
      <c r="AE31" s="34"/>
      <c r="AF31" s="32" t="s">
        <v>16</v>
      </c>
      <c r="AG31" s="33"/>
      <c r="AH31" s="34"/>
      <c r="AI31" s="13"/>
      <c r="AJ31" s="3"/>
      <c r="AK31" s="11"/>
      <c r="AM31" s="7"/>
      <c r="AO31" s="11"/>
      <c r="AP31" s="57"/>
      <c r="AQ31" s="58"/>
      <c r="AR31" s="59"/>
      <c r="AS31" s="32" t="s">
        <v>14</v>
      </c>
      <c r="AT31" s="33"/>
      <c r="AU31" s="34"/>
      <c r="AV31" s="32" t="s">
        <v>15</v>
      </c>
      <c r="AW31" s="33"/>
      <c r="AX31" s="34"/>
      <c r="AY31" s="32" t="s">
        <v>16</v>
      </c>
      <c r="AZ31" s="33"/>
      <c r="BA31" s="34"/>
      <c r="BB31" s="13"/>
      <c r="BC31" s="3"/>
      <c r="BD31" s="11"/>
      <c r="BF31" s="17" t="s">
        <v>28</v>
      </c>
      <c r="BG31" s="24">
        <v>350</v>
      </c>
      <c r="BH31" s="26">
        <v>420</v>
      </c>
      <c r="BI31" s="26">
        <v>550</v>
      </c>
      <c r="BJ31" s="26"/>
      <c r="BK31" s="26"/>
      <c r="BL31" s="26"/>
      <c r="BM31" s="27"/>
      <c r="BN31" s="27"/>
      <c r="BO31" s="27"/>
      <c r="BP31" s="28"/>
      <c r="BQ31" s="27"/>
      <c r="BR31" s="27"/>
      <c r="BS31" s="19">
        <f>SUM(BG31:BR31)</f>
        <v>1320</v>
      </c>
    </row>
    <row r="32" spans="1:85" x14ac:dyDescent="0.15">
      <c r="A32" s="7"/>
      <c r="B32" s="2"/>
      <c r="C32" s="11"/>
      <c r="D32" s="32" t="s">
        <v>11</v>
      </c>
      <c r="E32" s="33"/>
      <c r="F32" s="34"/>
      <c r="G32" s="63">
        <f>HLOOKUP(BG9,BF37:BR43,3,0)</f>
        <v>194</v>
      </c>
      <c r="H32" s="64"/>
      <c r="I32" s="65"/>
      <c r="J32" s="63">
        <f>HLOOKUP(BG9,BF37:BR43,4,0)</f>
        <v>190</v>
      </c>
      <c r="K32" s="64"/>
      <c r="L32" s="65"/>
      <c r="M32" s="47">
        <f>G32-J32</f>
        <v>4</v>
      </c>
      <c r="N32" s="48"/>
      <c r="O32" s="49"/>
      <c r="P32" s="13"/>
      <c r="Q32" s="3"/>
      <c r="R32" s="11"/>
      <c r="T32" s="7"/>
      <c r="V32" s="11"/>
      <c r="W32" s="32" t="s">
        <v>11</v>
      </c>
      <c r="X32" s="33"/>
      <c r="Y32" s="34"/>
      <c r="Z32" s="60">
        <f>HLOOKUP(BG9,BF46:BR52,3,0)</f>
        <v>194</v>
      </c>
      <c r="AA32" s="61"/>
      <c r="AB32" s="62"/>
      <c r="AC32" s="63">
        <f>HLOOKUP(BG9,BF46:BR52,4,0)</f>
        <v>200</v>
      </c>
      <c r="AD32" s="64"/>
      <c r="AE32" s="65"/>
      <c r="AF32" s="47">
        <f>Z32-AC32</f>
        <v>-6</v>
      </c>
      <c r="AG32" s="48"/>
      <c r="AH32" s="49"/>
      <c r="AI32" s="13"/>
      <c r="AJ32" s="3"/>
      <c r="AK32" s="11"/>
      <c r="AM32" s="7"/>
      <c r="AO32" s="11"/>
      <c r="AP32" s="32" t="s">
        <v>11</v>
      </c>
      <c r="AQ32" s="33"/>
      <c r="AR32" s="34"/>
      <c r="AS32" s="44">
        <f>HLOOKUP(BG9,BF55:BR61,3,0)</f>
        <v>145.5</v>
      </c>
      <c r="AT32" s="45"/>
      <c r="AU32" s="46"/>
      <c r="AV32" s="44">
        <f>HLOOKUP(BG9,BF55:BR61,4,0)</f>
        <v>150</v>
      </c>
      <c r="AW32" s="45"/>
      <c r="AX32" s="46"/>
      <c r="AY32" s="47">
        <f>AS32-AV32</f>
        <v>-4.5</v>
      </c>
      <c r="AZ32" s="48"/>
      <c r="BA32" s="49"/>
      <c r="BB32" s="13"/>
      <c r="BC32" s="3"/>
      <c r="BD32" s="11"/>
      <c r="BF32" s="12" t="s">
        <v>32</v>
      </c>
      <c r="BG32" s="22">
        <f>BG29</f>
        <v>300</v>
      </c>
      <c r="BH32" s="22">
        <f t="shared" ref="BH32:BR32" si="7">BG32+BH29</f>
        <v>500</v>
      </c>
      <c r="BI32" s="22">
        <f t="shared" si="7"/>
        <v>750</v>
      </c>
      <c r="BJ32" s="22">
        <f t="shared" si="7"/>
        <v>1150</v>
      </c>
      <c r="BK32" s="22">
        <f t="shared" si="7"/>
        <v>1550</v>
      </c>
      <c r="BL32" s="22">
        <f t="shared" si="7"/>
        <v>1900</v>
      </c>
      <c r="BM32" s="22">
        <f t="shared" si="7"/>
        <v>2150</v>
      </c>
      <c r="BN32" s="22">
        <f t="shared" si="7"/>
        <v>2400</v>
      </c>
      <c r="BO32" s="22">
        <f t="shared" si="7"/>
        <v>2700</v>
      </c>
      <c r="BP32" s="22">
        <f t="shared" si="7"/>
        <v>3050</v>
      </c>
      <c r="BQ32" s="22">
        <f t="shared" si="7"/>
        <v>3400</v>
      </c>
      <c r="BR32" s="22">
        <f t="shared" si="7"/>
        <v>3700</v>
      </c>
    </row>
    <row r="33" spans="1:71" x14ac:dyDescent="0.15">
      <c r="A33" s="7"/>
      <c r="B33" s="2"/>
      <c r="C33" s="11"/>
      <c r="D33" s="32" t="s">
        <v>12</v>
      </c>
      <c r="E33" s="33"/>
      <c r="F33" s="34"/>
      <c r="G33" s="63">
        <f>HLOOKUP(BG9,BF37:BR43,6,0)</f>
        <v>582</v>
      </c>
      <c r="H33" s="64"/>
      <c r="I33" s="65"/>
      <c r="J33" s="63">
        <f>HLOOKUP(BG9,BF37:BR43,7,0)</f>
        <v>590</v>
      </c>
      <c r="K33" s="64"/>
      <c r="L33" s="65"/>
      <c r="M33" s="47">
        <f>G33-J33</f>
        <v>-8</v>
      </c>
      <c r="N33" s="48"/>
      <c r="O33" s="49"/>
      <c r="P33" s="13"/>
      <c r="Q33" s="3"/>
      <c r="R33" s="11"/>
      <c r="T33" s="7"/>
      <c r="V33" s="11"/>
      <c r="W33" s="32" t="s">
        <v>12</v>
      </c>
      <c r="X33" s="33"/>
      <c r="Y33" s="34"/>
      <c r="Z33" s="60">
        <f>HLOOKUP(BG9,BF46:BR52,6,0)</f>
        <v>485</v>
      </c>
      <c r="AA33" s="61"/>
      <c r="AB33" s="62"/>
      <c r="AC33" s="63">
        <f>HLOOKUP(BG9,BF46:BR52,7,0)</f>
        <v>490</v>
      </c>
      <c r="AD33" s="64"/>
      <c r="AE33" s="65"/>
      <c r="AF33" s="47">
        <f>Z33-AC33</f>
        <v>-5</v>
      </c>
      <c r="AG33" s="48"/>
      <c r="AH33" s="49"/>
      <c r="AI33" s="13"/>
      <c r="AJ33" s="3"/>
      <c r="AK33" s="11"/>
      <c r="AM33" s="7"/>
      <c r="AO33" s="11"/>
      <c r="AP33" s="32" t="s">
        <v>12</v>
      </c>
      <c r="AQ33" s="33"/>
      <c r="AR33" s="34"/>
      <c r="AS33" s="44">
        <f>HLOOKUP(BG9,BF55:BR61,6,0)</f>
        <v>388</v>
      </c>
      <c r="AT33" s="45"/>
      <c r="AU33" s="46"/>
      <c r="AV33" s="44">
        <f>HLOOKUP(BG9,BF55:BR61,7,0)</f>
        <v>400</v>
      </c>
      <c r="AW33" s="45"/>
      <c r="AX33" s="46"/>
      <c r="AY33" s="47">
        <f>AS33-AV33</f>
        <v>-12</v>
      </c>
      <c r="AZ33" s="48"/>
      <c r="BA33" s="49"/>
      <c r="BB33" s="13"/>
      <c r="BC33" s="3"/>
      <c r="BD33" s="11"/>
      <c r="BF33" s="17" t="s">
        <v>33</v>
      </c>
      <c r="BG33" s="21">
        <f>BG30</f>
        <v>291</v>
      </c>
      <c r="BH33" s="21">
        <f t="shared" ref="BH33:BR33" si="8">BG33+BH30</f>
        <v>705</v>
      </c>
      <c r="BI33" s="21">
        <f t="shared" si="8"/>
        <v>1280</v>
      </c>
      <c r="BJ33" s="21">
        <f t="shared" si="8"/>
        <v>1837</v>
      </c>
      <c r="BK33" s="21">
        <f t="shared" si="8"/>
        <v>2274</v>
      </c>
      <c r="BL33" s="21">
        <f t="shared" si="8"/>
        <v>2778</v>
      </c>
      <c r="BM33" s="21">
        <f t="shared" si="8"/>
        <v>3232</v>
      </c>
      <c r="BN33" s="21">
        <f t="shared" si="8"/>
        <v>3721</v>
      </c>
      <c r="BO33" s="21">
        <f t="shared" si="8"/>
        <v>4309</v>
      </c>
      <c r="BP33" s="21">
        <f t="shared" si="8"/>
        <v>4910</v>
      </c>
      <c r="BQ33" s="21">
        <f t="shared" si="8"/>
        <v>5554</v>
      </c>
      <c r="BR33" s="21">
        <f t="shared" si="8"/>
        <v>6244</v>
      </c>
    </row>
    <row r="34" spans="1:71" x14ac:dyDescent="0.15">
      <c r="A34" s="7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11"/>
      <c r="T34" s="7"/>
      <c r="AK34" s="11"/>
      <c r="AM34" s="7"/>
      <c r="BD34" s="11"/>
      <c r="BF34" s="17" t="s">
        <v>29</v>
      </c>
      <c r="BG34" s="21">
        <f>BG31</f>
        <v>350</v>
      </c>
      <c r="BH34" s="21">
        <f>BG34+BH31</f>
        <v>770</v>
      </c>
      <c r="BI34" s="21">
        <f>BH34+BI31</f>
        <v>1320</v>
      </c>
      <c r="BJ34" s="21"/>
      <c r="BK34" s="21"/>
      <c r="BL34" s="21"/>
      <c r="BM34" s="21"/>
      <c r="BN34" s="21"/>
      <c r="BO34" s="21"/>
      <c r="BP34" s="21"/>
      <c r="BQ34" s="21"/>
      <c r="BR34" s="21"/>
    </row>
    <row r="35" spans="1:71" x14ac:dyDescent="0.15">
      <c r="A35" s="7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11"/>
      <c r="T35" s="7"/>
      <c r="AK35" s="11"/>
      <c r="AM35" s="7"/>
      <c r="BD35" s="11"/>
    </row>
    <row r="36" spans="1:71" x14ac:dyDescent="0.15">
      <c r="A36" s="7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11"/>
      <c r="T36" s="7"/>
      <c r="AK36" s="11"/>
      <c r="AM36" s="7"/>
      <c r="BD36" s="11"/>
      <c r="BF36" s="1" t="s">
        <v>26</v>
      </c>
    </row>
    <row r="37" spans="1:71" x14ac:dyDescent="0.15">
      <c r="A37" s="7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11"/>
      <c r="T37" s="7"/>
      <c r="AK37" s="11"/>
      <c r="AM37" s="7"/>
      <c r="BD37" s="11"/>
      <c r="BF37" s="12"/>
      <c r="BG37" s="22" t="s">
        <v>13</v>
      </c>
      <c r="BH37" s="22" t="s">
        <v>0</v>
      </c>
      <c r="BI37" s="22" t="s">
        <v>1</v>
      </c>
      <c r="BJ37" s="22" t="s">
        <v>2</v>
      </c>
      <c r="BK37" s="22" t="s">
        <v>3</v>
      </c>
      <c r="BL37" s="22" t="s">
        <v>4</v>
      </c>
      <c r="BM37" s="22" t="s">
        <v>5</v>
      </c>
      <c r="BN37" s="22" t="s">
        <v>6</v>
      </c>
      <c r="BO37" s="22" t="s">
        <v>7</v>
      </c>
      <c r="BP37" s="22" t="s">
        <v>8</v>
      </c>
      <c r="BQ37" s="22" t="s">
        <v>9</v>
      </c>
      <c r="BR37" s="22" t="s">
        <v>10</v>
      </c>
      <c r="BS37" s="29" t="s">
        <v>34</v>
      </c>
    </row>
    <row r="38" spans="1:71" x14ac:dyDescent="0.15">
      <c r="A38" s="7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11"/>
      <c r="T38" s="7"/>
      <c r="AK38" s="11"/>
      <c r="AM38" s="7"/>
      <c r="BD38" s="11"/>
      <c r="BF38" s="12" t="s">
        <v>30</v>
      </c>
      <c r="BG38" s="23">
        <v>250</v>
      </c>
      <c r="BH38" s="23">
        <v>150</v>
      </c>
      <c r="BI38" s="23">
        <v>200</v>
      </c>
      <c r="BJ38" s="23">
        <v>350</v>
      </c>
      <c r="BK38" s="23">
        <v>350</v>
      </c>
      <c r="BL38" s="23">
        <v>300</v>
      </c>
      <c r="BM38" s="23">
        <v>200</v>
      </c>
      <c r="BN38" s="23">
        <v>200</v>
      </c>
      <c r="BO38" s="23">
        <v>250</v>
      </c>
      <c r="BP38" s="23">
        <v>300</v>
      </c>
      <c r="BQ38" s="23">
        <v>300</v>
      </c>
      <c r="BR38" s="23">
        <v>250</v>
      </c>
      <c r="BS38" s="19">
        <f>SUM(BG38:BR38)</f>
        <v>3100</v>
      </c>
    </row>
    <row r="39" spans="1:71" x14ac:dyDescent="0.15">
      <c r="A39" s="7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11"/>
      <c r="T39" s="7"/>
      <c r="AK39" s="11"/>
      <c r="AM39" s="7"/>
      <c r="BD39" s="11"/>
      <c r="BF39" s="17" t="s">
        <v>31</v>
      </c>
      <c r="BG39" s="24">
        <f t="shared" ref="BG39:BR39" si="9">BG38*0.97</f>
        <v>242.5</v>
      </c>
      <c r="BH39" s="24">
        <f t="shared" si="9"/>
        <v>145.5</v>
      </c>
      <c r="BI39" s="24">
        <f t="shared" si="9"/>
        <v>194</v>
      </c>
      <c r="BJ39" s="24">
        <f t="shared" si="9"/>
        <v>339.5</v>
      </c>
      <c r="BK39" s="24">
        <f t="shared" si="9"/>
        <v>339.5</v>
      </c>
      <c r="BL39" s="24">
        <f t="shared" si="9"/>
        <v>291</v>
      </c>
      <c r="BM39" s="24">
        <f t="shared" si="9"/>
        <v>194</v>
      </c>
      <c r="BN39" s="24">
        <f t="shared" si="9"/>
        <v>194</v>
      </c>
      <c r="BO39" s="24">
        <f t="shared" si="9"/>
        <v>242.5</v>
      </c>
      <c r="BP39" s="24">
        <f t="shared" si="9"/>
        <v>291</v>
      </c>
      <c r="BQ39" s="24">
        <f t="shared" si="9"/>
        <v>291</v>
      </c>
      <c r="BR39" s="24">
        <f t="shared" si="9"/>
        <v>242.5</v>
      </c>
      <c r="BS39" s="19">
        <f>SUM(BG39:BR39)</f>
        <v>3007</v>
      </c>
    </row>
    <row r="40" spans="1:71" x14ac:dyDescent="0.15">
      <c r="A40" s="7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11"/>
      <c r="T40" s="7"/>
      <c r="AK40" s="11"/>
      <c r="AM40" s="7"/>
      <c r="BD40" s="11"/>
      <c r="BF40" s="17" t="s">
        <v>28</v>
      </c>
      <c r="BG40" s="24">
        <v>250</v>
      </c>
      <c r="BH40" s="26">
        <v>150</v>
      </c>
      <c r="BI40" s="26">
        <v>190</v>
      </c>
      <c r="BJ40" s="26"/>
      <c r="BK40" s="26"/>
      <c r="BL40" s="26"/>
      <c r="BM40" s="27"/>
      <c r="BN40" s="27"/>
      <c r="BO40" s="27"/>
      <c r="BP40" s="28"/>
      <c r="BQ40" s="27"/>
      <c r="BR40" s="27"/>
      <c r="BS40" s="19">
        <f>SUM(BG40:BR40)</f>
        <v>590</v>
      </c>
    </row>
    <row r="41" spans="1:71" x14ac:dyDescent="0.15">
      <c r="A41" s="7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11"/>
      <c r="T41" s="7"/>
      <c r="AK41" s="11"/>
      <c r="AM41" s="7"/>
      <c r="BD41" s="11"/>
      <c r="BF41" s="12" t="s">
        <v>32</v>
      </c>
      <c r="BG41" s="22">
        <f>BG38</f>
        <v>250</v>
      </c>
      <c r="BH41" s="22">
        <f t="shared" ref="BH41:BR41" si="10">BG41+BH38</f>
        <v>400</v>
      </c>
      <c r="BI41" s="22">
        <f t="shared" si="10"/>
        <v>600</v>
      </c>
      <c r="BJ41" s="22">
        <f t="shared" si="10"/>
        <v>950</v>
      </c>
      <c r="BK41" s="22">
        <f t="shared" si="10"/>
        <v>1300</v>
      </c>
      <c r="BL41" s="22">
        <f t="shared" si="10"/>
        <v>1600</v>
      </c>
      <c r="BM41" s="22">
        <f t="shared" si="10"/>
        <v>1800</v>
      </c>
      <c r="BN41" s="22">
        <f t="shared" si="10"/>
        <v>2000</v>
      </c>
      <c r="BO41" s="22">
        <f t="shared" si="10"/>
        <v>2250</v>
      </c>
      <c r="BP41" s="22">
        <f t="shared" si="10"/>
        <v>2550</v>
      </c>
      <c r="BQ41" s="22">
        <f t="shared" si="10"/>
        <v>2850</v>
      </c>
      <c r="BR41" s="22">
        <f t="shared" si="10"/>
        <v>3100</v>
      </c>
    </row>
    <row r="42" spans="1:71" x14ac:dyDescent="0.15">
      <c r="A42" s="7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11"/>
      <c r="T42" s="7"/>
      <c r="AK42" s="11"/>
      <c r="AM42" s="7"/>
      <c r="BD42" s="11"/>
      <c r="BF42" s="17" t="s">
        <v>33</v>
      </c>
      <c r="BG42" s="21">
        <f>BG39</f>
        <v>242.5</v>
      </c>
      <c r="BH42" s="21">
        <f t="shared" ref="BH42:BR42" si="11">BG42+BH39</f>
        <v>388</v>
      </c>
      <c r="BI42" s="21">
        <f t="shared" si="11"/>
        <v>582</v>
      </c>
      <c r="BJ42" s="21">
        <f t="shared" si="11"/>
        <v>921.5</v>
      </c>
      <c r="BK42" s="21">
        <f t="shared" si="11"/>
        <v>1261</v>
      </c>
      <c r="BL42" s="21">
        <f t="shared" si="11"/>
        <v>1552</v>
      </c>
      <c r="BM42" s="21">
        <f t="shared" si="11"/>
        <v>1746</v>
      </c>
      <c r="BN42" s="21">
        <f t="shared" si="11"/>
        <v>1940</v>
      </c>
      <c r="BO42" s="21">
        <f t="shared" si="11"/>
        <v>2182.5</v>
      </c>
      <c r="BP42" s="21">
        <f t="shared" si="11"/>
        <v>2473.5</v>
      </c>
      <c r="BQ42" s="21">
        <f t="shared" si="11"/>
        <v>2764.5</v>
      </c>
      <c r="BR42" s="21">
        <f t="shared" si="11"/>
        <v>3007</v>
      </c>
    </row>
    <row r="43" spans="1:71" x14ac:dyDescent="0.15">
      <c r="A43" s="7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11"/>
      <c r="T43" s="7"/>
      <c r="AK43" s="11"/>
      <c r="AM43" s="7"/>
      <c r="BD43" s="11"/>
      <c r="BF43" s="17" t="s">
        <v>29</v>
      </c>
      <c r="BG43" s="21">
        <f>BG40</f>
        <v>250</v>
      </c>
      <c r="BH43" s="21">
        <f>BG43+BH40</f>
        <v>400</v>
      </c>
      <c r="BI43" s="21">
        <f>BH43+BI40</f>
        <v>590</v>
      </c>
      <c r="BJ43" s="21"/>
      <c r="BK43" s="21"/>
      <c r="BL43" s="21"/>
      <c r="BM43" s="21"/>
      <c r="BN43" s="21"/>
      <c r="BO43" s="21"/>
      <c r="BP43" s="21"/>
      <c r="BQ43" s="21"/>
      <c r="BR43" s="21"/>
    </row>
    <row r="44" spans="1:71" x14ac:dyDescent="0.15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6"/>
      <c r="T44" s="14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6"/>
      <c r="AM44" s="14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6"/>
    </row>
    <row r="45" spans="1:71" x14ac:dyDescent="0.15">
      <c r="BF45" s="1" t="s">
        <v>27</v>
      </c>
    </row>
    <row r="46" spans="1:71" x14ac:dyDescent="0.15">
      <c r="BF46" s="12"/>
      <c r="BG46" s="22" t="s">
        <v>13</v>
      </c>
      <c r="BH46" s="22" t="s">
        <v>0</v>
      </c>
      <c r="BI46" s="22" t="s">
        <v>1</v>
      </c>
      <c r="BJ46" s="22" t="s">
        <v>2</v>
      </c>
      <c r="BK46" s="22" t="s">
        <v>3</v>
      </c>
      <c r="BL46" s="22" t="s">
        <v>4</v>
      </c>
      <c r="BM46" s="22" t="s">
        <v>5</v>
      </c>
      <c r="BN46" s="22" t="s">
        <v>6</v>
      </c>
      <c r="BO46" s="22" t="s">
        <v>7</v>
      </c>
      <c r="BP46" s="22" t="s">
        <v>8</v>
      </c>
      <c r="BQ46" s="22" t="s">
        <v>9</v>
      </c>
      <c r="BR46" s="22" t="s">
        <v>10</v>
      </c>
      <c r="BS46" s="29" t="s">
        <v>34</v>
      </c>
    </row>
    <row r="47" spans="1:71" x14ac:dyDescent="0.15">
      <c r="BF47" s="12" t="s">
        <v>30</v>
      </c>
      <c r="BG47" s="23">
        <v>200</v>
      </c>
      <c r="BH47" s="23">
        <v>100</v>
      </c>
      <c r="BI47" s="23">
        <v>200</v>
      </c>
      <c r="BJ47" s="23">
        <v>300</v>
      </c>
      <c r="BK47" s="23">
        <v>300</v>
      </c>
      <c r="BL47" s="23">
        <v>250</v>
      </c>
      <c r="BM47" s="23">
        <v>150</v>
      </c>
      <c r="BN47" s="23">
        <v>150</v>
      </c>
      <c r="BO47" s="23">
        <v>200</v>
      </c>
      <c r="BP47" s="23">
        <v>250</v>
      </c>
      <c r="BQ47" s="23">
        <v>250</v>
      </c>
      <c r="BR47" s="23">
        <v>200</v>
      </c>
      <c r="BS47" s="19">
        <f>SUM(BG47:BR47)</f>
        <v>2550</v>
      </c>
    </row>
    <row r="48" spans="1:71" x14ac:dyDescent="0.15">
      <c r="BF48" s="17" t="s">
        <v>31</v>
      </c>
      <c r="BG48" s="24">
        <f t="shared" ref="BG48:BR48" si="12">BG47*0.97</f>
        <v>194</v>
      </c>
      <c r="BH48" s="24">
        <f t="shared" si="12"/>
        <v>97</v>
      </c>
      <c r="BI48" s="24">
        <f t="shared" si="12"/>
        <v>194</v>
      </c>
      <c r="BJ48" s="24">
        <f t="shared" si="12"/>
        <v>291</v>
      </c>
      <c r="BK48" s="24">
        <f t="shared" si="12"/>
        <v>291</v>
      </c>
      <c r="BL48" s="24">
        <f t="shared" si="12"/>
        <v>242.5</v>
      </c>
      <c r="BM48" s="24">
        <f t="shared" si="12"/>
        <v>145.5</v>
      </c>
      <c r="BN48" s="24">
        <f t="shared" si="12"/>
        <v>145.5</v>
      </c>
      <c r="BO48" s="24">
        <f t="shared" si="12"/>
        <v>194</v>
      </c>
      <c r="BP48" s="24">
        <f t="shared" si="12"/>
        <v>242.5</v>
      </c>
      <c r="BQ48" s="24">
        <f t="shared" si="12"/>
        <v>242.5</v>
      </c>
      <c r="BR48" s="24">
        <f t="shared" si="12"/>
        <v>194</v>
      </c>
      <c r="BS48" s="30">
        <f>SUM(BG48:BR48)</f>
        <v>2473.5</v>
      </c>
    </row>
    <row r="49" spans="58:84" x14ac:dyDescent="0.15">
      <c r="BF49" s="17" t="s">
        <v>28</v>
      </c>
      <c r="BG49" s="24">
        <v>190</v>
      </c>
      <c r="BH49" s="26">
        <v>100</v>
      </c>
      <c r="BI49" s="26">
        <v>200</v>
      </c>
      <c r="BJ49" s="26"/>
      <c r="BK49" s="26"/>
      <c r="BL49" s="26"/>
      <c r="BM49" s="27"/>
      <c r="BN49" s="27"/>
      <c r="BO49" s="27"/>
      <c r="BP49" s="28"/>
      <c r="BQ49" s="27"/>
      <c r="BR49" s="27"/>
      <c r="BS49" s="30">
        <f>SUM(BG49:BR49)</f>
        <v>490</v>
      </c>
      <c r="BT49" s="30"/>
      <c r="BU49"/>
      <c r="BV49"/>
      <c r="BW49"/>
      <c r="BX49"/>
      <c r="BY49"/>
      <c r="BZ49"/>
      <c r="CA49"/>
      <c r="CB49"/>
      <c r="CC49"/>
      <c r="CD49"/>
      <c r="CE49"/>
      <c r="CF49"/>
    </row>
    <row r="50" spans="58:84" x14ac:dyDescent="0.15">
      <c r="BF50" s="12" t="s">
        <v>32</v>
      </c>
      <c r="BG50" s="22">
        <f>BG47</f>
        <v>200</v>
      </c>
      <c r="BH50" s="22">
        <f t="shared" ref="BH50:BR50" si="13">BG50+BH47</f>
        <v>300</v>
      </c>
      <c r="BI50" s="22">
        <f t="shared" si="13"/>
        <v>500</v>
      </c>
      <c r="BJ50" s="22">
        <f t="shared" si="13"/>
        <v>800</v>
      </c>
      <c r="BK50" s="22">
        <f t="shared" si="13"/>
        <v>1100</v>
      </c>
      <c r="BL50" s="22">
        <f t="shared" si="13"/>
        <v>1350</v>
      </c>
      <c r="BM50" s="22">
        <f t="shared" si="13"/>
        <v>1500</v>
      </c>
      <c r="BN50" s="22">
        <f t="shared" si="13"/>
        <v>1650</v>
      </c>
      <c r="BO50" s="22">
        <f t="shared" si="13"/>
        <v>1850</v>
      </c>
      <c r="BP50" s="22">
        <f t="shared" si="13"/>
        <v>2100</v>
      </c>
      <c r="BQ50" s="22">
        <f t="shared" si="13"/>
        <v>2350</v>
      </c>
      <c r="BR50" s="22">
        <f t="shared" si="13"/>
        <v>2550</v>
      </c>
      <c r="BS50" s="30"/>
      <c r="BT50" s="30"/>
      <c r="BU50"/>
      <c r="BV50"/>
      <c r="BW50"/>
      <c r="BX50"/>
      <c r="BY50"/>
      <c r="BZ50"/>
      <c r="CA50"/>
      <c r="CB50"/>
      <c r="CC50"/>
      <c r="CD50"/>
      <c r="CE50"/>
      <c r="CF50"/>
    </row>
    <row r="51" spans="58:84" x14ac:dyDescent="0.15">
      <c r="BF51" s="17" t="s">
        <v>33</v>
      </c>
      <c r="BG51" s="21">
        <f>BG48</f>
        <v>194</v>
      </c>
      <c r="BH51" s="21">
        <f t="shared" ref="BH51:BR51" si="14">BG51+BH48</f>
        <v>291</v>
      </c>
      <c r="BI51" s="21">
        <f t="shared" si="14"/>
        <v>485</v>
      </c>
      <c r="BJ51" s="21">
        <f t="shared" si="14"/>
        <v>776</v>
      </c>
      <c r="BK51" s="21">
        <f t="shared" si="14"/>
        <v>1067</v>
      </c>
      <c r="BL51" s="21">
        <f t="shared" si="14"/>
        <v>1309.5</v>
      </c>
      <c r="BM51" s="21">
        <f t="shared" si="14"/>
        <v>1455</v>
      </c>
      <c r="BN51" s="21">
        <f t="shared" si="14"/>
        <v>1600.5</v>
      </c>
      <c r="BO51" s="21">
        <f t="shared" si="14"/>
        <v>1794.5</v>
      </c>
      <c r="BP51" s="21">
        <f t="shared" si="14"/>
        <v>2037</v>
      </c>
      <c r="BQ51" s="21">
        <f t="shared" si="14"/>
        <v>2279.5</v>
      </c>
      <c r="BR51" s="21">
        <f t="shared" si="14"/>
        <v>2473.5</v>
      </c>
      <c r="BS51" s="30"/>
      <c r="BT51" s="30"/>
      <c r="BU51"/>
      <c r="BV51"/>
      <c r="BW51"/>
      <c r="BX51"/>
      <c r="BY51"/>
      <c r="BZ51"/>
      <c r="CA51"/>
      <c r="CB51"/>
      <c r="CC51"/>
      <c r="CD51"/>
      <c r="CE51"/>
      <c r="CF51"/>
    </row>
    <row r="52" spans="58:84" x14ac:dyDescent="0.15">
      <c r="BF52" s="17" t="s">
        <v>29</v>
      </c>
      <c r="BG52" s="21">
        <f>BG49</f>
        <v>190</v>
      </c>
      <c r="BH52" s="21">
        <f>BG52+BH49</f>
        <v>290</v>
      </c>
      <c r="BI52" s="21">
        <f>BH52+BI49</f>
        <v>490</v>
      </c>
      <c r="BJ52" s="21"/>
      <c r="BK52" s="21"/>
      <c r="BL52" s="21"/>
      <c r="BM52" s="21"/>
      <c r="BN52" s="21"/>
      <c r="BO52" s="21"/>
      <c r="BP52" s="21"/>
      <c r="BQ52" s="21"/>
      <c r="BR52" s="21"/>
      <c r="BS52" s="30"/>
      <c r="BT52" s="30"/>
      <c r="BU52"/>
      <c r="BV52"/>
      <c r="BW52"/>
      <c r="BX52"/>
      <c r="BY52"/>
      <c r="BZ52"/>
      <c r="CA52"/>
      <c r="CB52"/>
      <c r="CC52"/>
      <c r="CD52"/>
      <c r="CE52"/>
      <c r="CF52"/>
    </row>
    <row r="53" spans="58:84" x14ac:dyDescent="0.15">
      <c r="BT53" s="30"/>
      <c r="BU53"/>
      <c r="BV53"/>
      <c r="BW53"/>
      <c r="BX53"/>
      <c r="BY53"/>
      <c r="BZ53"/>
      <c r="CA53"/>
      <c r="CB53"/>
      <c r="CC53"/>
      <c r="CD53"/>
      <c r="CE53"/>
      <c r="CF53"/>
    </row>
    <row r="54" spans="58:84" x14ac:dyDescent="0.15">
      <c r="BF54" s="1" t="s">
        <v>25</v>
      </c>
    </row>
    <row r="55" spans="58:84" x14ac:dyDescent="0.15">
      <c r="BF55" s="12"/>
      <c r="BG55" s="22" t="s">
        <v>13</v>
      </c>
      <c r="BH55" s="22" t="s">
        <v>0</v>
      </c>
      <c r="BI55" s="22" t="s">
        <v>1</v>
      </c>
      <c r="BJ55" s="22" t="s">
        <v>2</v>
      </c>
      <c r="BK55" s="22" t="s">
        <v>3</v>
      </c>
      <c r="BL55" s="22" t="s">
        <v>4</v>
      </c>
      <c r="BM55" s="22" t="s">
        <v>5</v>
      </c>
      <c r="BN55" s="22" t="s">
        <v>6</v>
      </c>
      <c r="BO55" s="22" t="s">
        <v>7</v>
      </c>
      <c r="BP55" s="22" t="s">
        <v>8</v>
      </c>
      <c r="BQ55" s="22" t="s">
        <v>9</v>
      </c>
      <c r="BR55" s="22" t="s">
        <v>10</v>
      </c>
      <c r="BS55" s="29" t="s">
        <v>34</v>
      </c>
    </row>
    <row r="56" spans="58:84" x14ac:dyDescent="0.15">
      <c r="BF56" s="12" t="s">
        <v>30</v>
      </c>
      <c r="BG56" s="23">
        <v>150</v>
      </c>
      <c r="BH56" s="23">
        <v>100</v>
      </c>
      <c r="BI56" s="23">
        <v>150</v>
      </c>
      <c r="BJ56" s="23">
        <v>250</v>
      </c>
      <c r="BK56" s="23">
        <v>250</v>
      </c>
      <c r="BL56" s="23">
        <v>200</v>
      </c>
      <c r="BM56" s="23">
        <v>150</v>
      </c>
      <c r="BN56" s="23">
        <v>150</v>
      </c>
      <c r="BO56" s="23">
        <v>200</v>
      </c>
      <c r="BP56" s="23">
        <v>200</v>
      </c>
      <c r="BQ56" s="23">
        <v>200</v>
      </c>
      <c r="BR56" s="23">
        <v>150</v>
      </c>
      <c r="BS56" s="19">
        <f>SUM(BG56:BR56)</f>
        <v>2150</v>
      </c>
    </row>
    <row r="57" spans="58:84" x14ac:dyDescent="0.15">
      <c r="BF57" s="17" t="s">
        <v>31</v>
      </c>
      <c r="BG57" s="24">
        <f t="shared" ref="BG57:BR57" si="15">BG56*0.97</f>
        <v>145.5</v>
      </c>
      <c r="BH57" s="24">
        <f t="shared" si="15"/>
        <v>97</v>
      </c>
      <c r="BI57" s="24">
        <f t="shared" si="15"/>
        <v>145.5</v>
      </c>
      <c r="BJ57" s="24">
        <f t="shared" si="15"/>
        <v>242.5</v>
      </c>
      <c r="BK57" s="24">
        <f t="shared" si="15"/>
        <v>242.5</v>
      </c>
      <c r="BL57" s="24">
        <f t="shared" si="15"/>
        <v>194</v>
      </c>
      <c r="BM57" s="24">
        <f t="shared" si="15"/>
        <v>145.5</v>
      </c>
      <c r="BN57" s="24">
        <f t="shared" si="15"/>
        <v>145.5</v>
      </c>
      <c r="BO57" s="24">
        <f t="shared" si="15"/>
        <v>194</v>
      </c>
      <c r="BP57" s="24">
        <f t="shared" si="15"/>
        <v>194</v>
      </c>
      <c r="BQ57" s="24">
        <f t="shared" si="15"/>
        <v>194</v>
      </c>
      <c r="BR57" s="24">
        <f t="shared" si="15"/>
        <v>145.5</v>
      </c>
      <c r="BS57" s="30">
        <f>SUM(BG57:BR57)</f>
        <v>2085.5</v>
      </c>
    </row>
    <row r="58" spans="58:84" x14ac:dyDescent="0.15">
      <c r="BF58" s="17" t="s">
        <v>28</v>
      </c>
      <c r="BG58" s="24">
        <v>150</v>
      </c>
      <c r="BH58" s="26">
        <v>100</v>
      </c>
      <c r="BI58" s="26">
        <v>150</v>
      </c>
      <c r="BJ58" s="26"/>
      <c r="BK58" s="26"/>
      <c r="BL58" s="26"/>
      <c r="BM58" s="27"/>
      <c r="BN58" s="27"/>
      <c r="BO58" s="27"/>
      <c r="BP58" s="28"/>
      <c r="BQ58" s="27"/>
      <c r="BR58" s="27"/>
      <c r="BS58" s="30">
        <f>SUM(BG58:BR58)</f>
        <v>400</v>
      </c>
    </row>
    <row r="59" spans="58:84" x14ac:dyDescent="0.15">
      <c r="BF59" s="12" t="s">
        <v>32</v>
      </c>
      <c r="BG59" s="22">
        <f>BG56</f>
        <v>150</v>
      </c>
      <c r="BH59" s="22">
        <f t="shared" ref="BH59:BR59" si="16">BG59+BH56</f>
        <v>250</v>
      </c>
      <c r="BI59" s="22">
        <f t="shared" si="16"/>
        <v>400</v>
      </c>
      <c r="BJ59" s="22">
        <f t="shared" si="16"/>
        <v>650</v>
      </c>
      <c r="BK59" s="22">
        <f t="shared" si="16"/>
        <v>900</v>
      </c>
      <c r="BL59" s="22">
        <f t="shared" si="16"/>
        <v>1100</v>
      </c>
      <c r="BM59" s="22">
        <f t="shared" si="16"/>
        <v>1250</v>
      </c>
      <c r="BN59" s="22">
        <f t="shared" si="16"/>
        <v>1400</v>
      </c>
      <c r="BO59" s="22">
        <f t="shared" si="16"/>
        <v>1600</v>
      </c>
      <c r="BP59" s="22">
        <f t="shared" si="16"/>
        <v>1800</v>
      </c>
      <c r="BQ59" s="22">
        <f t="shared" si="16"/>
        <v>2000</v>
      </c>
      <c r="BR59" s="22">
        <f t="shared" si="16"/>
        <v>2150</v>
      </c>
    </row>
    <row r="60" spans="58:84" x14ac:dyDescent="0.15">
      <c r="BF60" s="17" t="s">
        <v>33</v>
      </c>
      <c r="BG60" s="21">
        <f>BG57</f>
        <v>145.5</v>
      </c>
      <c r="BH60" s="21">
        <f t="shared" ref="BH60:BR60" si="17">BG60+BH57</f>
        <v>242.5</v>
      </c>
      <c r="BI60" s="21">
        <f t="shared" si="17"/>
        <v>388</v>
      </c>
      <c r="BJ60" s="21">
        <f t="shared" si="17"/>
        <v>630.5</v>
      </c>
      <c r="BK60" s="21">
        <f t="shared" si="17"/>
        <v>873</v>
      </c>
      <c r="BL60" s="21">
        <f t="shared" si="17"/>
        <v>1067</v>
      </c>
      <c r="BM60" s="21">
        <f t="shared" si="17"/>
        <v>1212.5</v>
      </c>
      <c r="BN60" s="21">
        <f t="shared" si="17"/>
        <v>1358</v>
      </c>
      <c r="BO60" s="21">
        <f t="shared" si="17"/>
        <v>1552</v>
      </c>
      <c r="BP60" s="21">
        <f t="shared" si="17"/>
        <v>1746</v>
      </c>
      <c r="BQ60" s="21">
        <f t="shared" si="17"/>
        <v>1940</v>
      </c>
      <c r="BR60" s="21">
        <f t="shared" si="17"/>
        <v>2085.5</v>
      </c>
    </row>
    <row r="61" spans="58:84" x14ac:dyDescent="0.15">
      <c r="BF61" s="17" t="s">
        <v>29</v>
      </c>
      <c r="BG61" s="21">
        <f>BG58</f>
        <v>150</v>
      </c>
      <c r="BH61" s="21">
        <f>BG61+BH58</f>
        <v>250</v>
      </c>
      <c r="BI61" s="21">
        <f>BH61+BI58</f>
        <v>400</v>
      </c>
      <c r="BJ61" s="21"/>
      <c r="BK61" s="21"/>
      <c r="BL61" s="21"/>
      <c r="BM61" s="21"/>
      <c r="BN61" s="21"/>
      <c r="BO61" s="21"/>
      <c r="BP61" s="21"/>
      <c r="BQ61" s="21"/>
      <c r="BR61" s="21"/>
    </row>
    <row r="70" spans="72:95" ht="4.5" customHeight="1" x14ac:dyDescent="0.15"/>
    <row r="71" spans="72:95" x14ac:dyDescent="0.15">
      <c r="BT71" s="31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</row>
    <row r="72" spans="72:95" x14ac:dyDescent="0.15">
      <c r="BT72" s="31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</row>
    <row r="73" spans="72:95" ht="4.5" customHeight="1" x14ac:dyDescent="0.15"/>
  </sheetData>
  <mergeCells count="121">
    <mergeCell ref="AY1:BD1"/>
    <mergeCell ref="AY2:BD2"/>
    <mergeCell ref="AY3:AZ3"/>
    <mergeCell ref="BA3:BB3"/>
    <mergeCell ref="BC3:BD3"/>
    <mergeCell ref="A6:F7"/>
    <mergeCell ref="J6:L6"/>
    <mergeCell ref="M6:O6"/>
    <mergeCell ref="AC6:AE6"/>
    <mergeCell ref="AF6:AH6"/>
    <mergeCell ref="AV6:AX6"/>
    <mergeCell ref="AY6:BA6"/>
    <mergeCell ref="J7:L8"/>
    <mergeCell ref="M7:O8"/>
    <mergeCell ref="AC7:AE8"/>
    <mergeCell ref="AF7:AH8"/>
    <mergeCell ref="AV7:AX8"/>
    <mergeCell ref="AY7:BA8"/>
    <mergeCell ref="A8:D9"/>
    <mergeCell ref="T8:W9"/>
    <mergeCell ref="AM8:AP9"/>
    <mergeCell ref="J9:L9"/>
    <mergeCell ref="M9:O9"/>
    <mergeCell ref="AC9:AE9"/>
    <mergeCell ref="AF9:AH9"/>
    <mergeCell ref="AV9:AX9"/>
    <mergeCell ref="AY9:BA9"/>
    <mergeCell ref="D11:F11"/>
    <mergeCell ref="G11:I11"/>
    <mergeCell ref="J11:L11"/>
    <mergeCell ref="M11:O11"/>
    <mergeCell ref="W11:Y11"/>
    <mergeCell ref="Z11:AB11"/>
    <mergeCell ref="AC11:AE11"/>
    <mergeCell ref="AF11:AH11"/>
    <mergeCell ref="AP11:AR11"/>
    <mergeCell ref="AS11:AU11"/>
    <mergeCell ref="AV11:AX11"/>
    <mergeCell ref="AY11:BA11"/>
    <mergeCell ref="D12:F12"/>
    <mergeCell ref="G12:I12"/>
    <mergeCell ref="J12:L12"/>
    <mergeCell ref="M12:O12"/>
    <mergeCell ref="W12:Y12"/>
    <mergeCell ref="Z12:AB12"/>
    <mergeCell ref="AC12:AE12"/>
    <mergeCell ref="AF12:AH12"/>
    <mergeCell ref="AP12:AR12"/>
    <mergeCell ref="AS12:AU12"/>
    <mergeCell ref="AV12:AX12"/>
    <mergeCell ref="AY12:BA12"/>
    <mergeCell ref="D13:F13"/>
    <mergeCell ref="G13:I13"/>
    <mergeCell ref="J13:L13"/>
    <mergeCell ref="M13:O13"/>
    <mergeCell ref="W13:Y13"/>
    <mergeCell ref="Z13:AB13"/>
    <mergeCell ref="AC13:AE13"/>
    <mergeCell ref="AF13:AH13"/>
    <mergeCell ref="AP13:AR13"/>
    <mergeCell ref="AS13:AU13"/>
    <mergeCell ref="AV13:AX13"/>
    <mergeCell ref="AY13:BA13"/>
    <mergeCell ref="A26:F27"/>
    <mergeCell ref="J26:L26"/>
    <mergeCell ref="M26:O26"/>
    <mergeCell ref="AC26:AE26"/>
    <mergeCell ref="AF26:AH26"/>
    <mergeCell ref="AV26:AX26"/>
    <mergeCell ref="AY26:BA26"/>
    <mergeCell ref="J27:L28"/>
    <mergeCell ref="M27:O28"/>
    <mergeCell ref="AC27:AE28"/>
    <mergeCell ref="AF27:AH28"/>
    <mergeCell ref="AV27:AX28"/>
    <mergeCell ref="AY27:BA28"/>
    <mergeCell ref="A28:D29"/>
    <mergeCell ref="T28:W29"/>
    <mergeCell ref="AM28:AP29"/>
    <mergeCell ref="J29:L29"/>
    <mergeCell ref="M29:O29"/>
    <mergeCell ref="AC29:AE29"/>
    <mergeCell ref="AF29:AH29"/>
    <mergeCell ref="AV29:AX29"/>
    <mergeCell ref="AY29:BA29"/>
    <mergeCell ref="D31:F31"/>
    <mergeCell ref="G31:I31"/>
    <mergeCell ref="J31:L31"/>
    <mergeCell ref="M31:O31"/>
    <mergeCell ref="W31:Y31"/>
    <mergeCell ref="Z31:AB31"/>
    <mergeCell ref="AC31:AE31"/>
    <mergeCell ref="AF31:AH31"/>
    <mergeCell ref="AP31:AR31"/>
    <mergeCell ref="AS31:AU31"/>
    <mergeCell ref="AV31:AX31"/>
    <mergeCell ref="AY31:BA31"/>
    <mergeCell ref="D32:F32"/>
    <mergeCell ref="G32:I32"/>
    <mergeCell ref="J32:L32"/>
    <mergeCell ref="M32:O32"/>
    <mergeCell ref="W32:Y32"/>
    <mergeCell ref="Z32:AB32"/>
    <mergeCell ref="AC32:AE32"/>
    <mergeCell ref="AF32:AH32"/>
    <mergeCell ref="AP32:AR32"/>
    <mergeCell ref="AS32:AU32"/>
    <mergeCell ref="AV32:AX32"/>
    <mergeCell ref="AY32:BA32"/>
    <mergeCell ref="D33:F33"/>
    <mergeCell ref="G33:I33"/>
    <mergeCell ref="J33:L33"/>
    <mergeCell ref="M33:O33"/>
    <mergeCell ref="W33:Y33"/>
    <mergeCell ref="Z33:AB33"/>
    <mergeCell ref="AC33:AE33"/>
    <mergeCell ref="AF33:AH33"/>
    <mergeCell ref="AP33:AR33"/>
    <mergeCell ref="AS33:AU33"/>
    <mergeCell ref="AV33:AX33"/>
    <mergeCell ref="AY33:BA33"/>
  </mergeCells>
  <phoneticPr fontId="3"/>
  <dataValidations count="1">
    <dataValidation type="list" allowBlank="1" showInputMessage="1" showErrorMessage="1" sqref="BG9">
      <formula1>$BU$10:$BU$21</formula1>
    </dataValidation>
  </dataValidations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73"/>
  <sheetViews>
    <sheetView showGridLines="0" zoomScaleNormal="100" zoomScaleSheetLayoutView="100" workbookViewId="0">
      <selection activeCell="BE22" sqref="BE22"/>
    </sheetView>
  </sheetViews>
  <sheetFormatPr defaultColWidth="7.5" defaultRowHeight="13.5" x14ac:dyDescent="0.15"/>
  <cols>
    <col min="1" max="18" width="2.625" style="1" customWidth="1"/>
    <col min="19" max="19" width="0.875" style="2" customWidth="1"/>
    <col min="20" max="37" width="2.625" style="2" customWidth="1"/>
    <col min="38" max="38" width="0.875" style="2" customWidth="1"/>
    <col min="39" max="56" width="2.625" style="2" customWidth="1"/>
    <col min="57" max="57" width="10.625" style="2" customWidth="1"/>
    <col min="58" max="58" width="18" style="1" bestFit="1" customWidth="1"/>
    <col min="59" max="70" width="7.875" style="19" customWidth="1"/>
    <col min="71" max="71" width="9.25" style="19" bestFit="1" customWidth="1"/>
    <col min="72" max="72" width="8.375" style="19" bestFit="1" customWidth="1"/>
    <col min="73" max="16384" width="7.5" style="1"/>
  </cols>
  <sheetData>
    <row r="1" spans="1:95" ht="12.6" customHeight="1" x14ac:dyDescent="0.15">
      <c r="AY1" s="35"/>
      <c r="AZ1" s="36"/>
      <c r="BA1" s="36"/>
      <c r="BB1" s="36"/>
      <c r="BC1" s="36"/>
      <c r="BD1" s="36"/>
    </row>
    <row r="2" spans="1:95" ht="21.75" customHeight="1" x14ac:dyDescent="0.15">
      <c r="A2" s="4" t="s">
        <v>38</v>
      </c>
      <c r="AY2" s="36"/>
      <c r="AZ2" s="36"/>
      <c r="BA2" s="36"/>
      <c r="BB2" s="36"/>
      <c r="BC2" s="36"/>
      <c r="BD2" s="36"/>
    </row>
    <row r="3" spans="1:95" ht="12" customHeight="1" x14ac:dyDescent="0.15">
      <c r="AY3" s="36"/>
      <c r="AZ3" s="36"/>
      <c r="BA3" s="36"/>
      <c r="BB3" s="36"/>
      <c r="BC3" s="36"/>
      <c r="BD3" s="36"/>
    </row>
    <row r="4" spans="1:95" ht="12" customHeight="1" x14ac:dyDescent="0.15">
      <c r="AY4" s="3"/>
      <c r="AZ4" s="3"/>
      <c r="BA4" s="3"/>
      <c r="BB4" s="3"/>
      <c r="BC4" s="3"/>
      <c r="BD4" s="3"/>
    </row>
    <row r="5" spans="1:95" ht="15" customHeight="1" x14ac:dyDescent="0.15"/>
    <row r="6" spans="1:95" ht="12.6" customHeight="1" x14ac:dyDescent="0.15">
      <c r="A6" s="56"/>
      <c r="B6" s="56"/>
      <c r="C6" s="56"/>
      <c r="D6" s="56"/>
      <c r="E6" s="56"/>
      <c r="F6" s="56"/>
      <c r="J6" s="32" t="s">
        <v>11</v>
      </c>
      <c r="K6" s="33"/>
      <c r="L6" s="34"/>
      <c r="M6" s="32" t="s">
        <v>12</v>
      </c>
      <c r="N6" s="33"/>
      <c r="O6" s="34"/>
      <c r="AC6" s="32" t="s">
        <v>11</v>
      </c>
      <c r="AD6" s="33"/>
      <c r="AE6" s="34"/>
      <c r="AF6" s="32" t="s">
        <v>12</v>
      </c>
      <c r="AG6" s="33"/>
      <c r="AH6" s="34"/>
      <c r="AV6" s="32" t="s">
        <v>11</v>
      </c>
      <c r="AW6" s="33"/>
      <c r="AX6" s="34"/>
      <c r="AY6" s="32" t="s">
        <v>12</v>
      </c>
      <c r="AZ6" s="33"/>
      <c r="BA6" s="34"/>
    </row>
    <row r="7" spans="1:95" ht="13.5" customHeight="1" thickBot="1" x14ac:dyDescent="0.2">
      <c r="A7" s="56"/>
      <c r="B7" s="56"/>
      <c r="C7" s="56"/>
      <c r="D7" s="56"/>
      <c r="E7" s="56"/>
      <c r="F7" s="56"/>
      <c r="J7" s="37" t="str">
        <f>IF(J9&lt;=1,"○",IF(AND(J9&gt;1,J9&lt;1.06),"△","×"))</f>
        <v>△</v>
      </c>
      <c r="K7" s="38"/>
      <c r="L7" s="39"/>
      <c r="M7" s="37" t="str">
        <f>IF(M9&lt;=1,"○",IF(AND(M9&gt;1,M9&lt;1.06),"△","×"))</f>
        <v>△</v>
      </c>
      <c r="N7" s="38"/>
      <c r="O7" s="39"/>
      <c r="AC7" s="37" t="str">
        <f>IF(AC9&lt;=1,"○",IF(AND(AC9&gt;1,AC9&lt;1.06),"△","×"))</f>
        <v>△</v>
      </c>
      <c r="AD7" s="38"/>
      <c r="AE7" s="39"/>
      <c r="AF7" s="37" t="str">
        <f>IF(AF9&lt;=1,"○",IF(AND(AF9&gt;1,AF9&lt;1.06),"△","×"))</f>
        <v>○</v>
      </c>
      <c r="AG7" s="38"/>
      <c r="AH7" s="39"/>
      <c r="AV7" s="37" t="str">
        <f>IF(AV9&lt;=1,"○",IF(AND(AV9&gt;1,AV9&lt;1.06),"△","×"))</f>
        <v>△</v>
      </c>
      <c r="AW7" s="38"/>
      <c r="AX7" s="39"/>
      <c r="AY7" s="37" t="str">
        <f>IF(AY9&lt;=1,"○",IF(AND(AY9&gt;1,AY9&lt;1.06),"△","×"))</f>
        <v>△</v>
      </c>
      <c r="AZ7" s="38"/>
      <c r="BA7" s="39"/>
    </row>
    <row r="8" spans="1:95" ht="13.5" customHeight="1" x14ac:dyDescent="0.15">
      <c r="A8" s="50" t="s">
        <v>20</v>
      </c>
      <c r="B8" s="51"/>
      <c r="C8" s="51"/>
      <c r="D8" s="52"/>
      <c r="E8" s="5"/>
      <c r="F8" s="5"/>
      <c r="J8" s="40"/>
      <c r="K8" s="41"/>
      <c r="L8" s="42"/>
      <c r="M8" s="40"/>
      <c r="N8" s="41"/>
      <c r="O8" s="42"/>
      <c r="T8" s="50" t="s">
        <v>21</v>
      </c>
      <c r="U8" s="51"/>
      <c r="V8" s="51"/>
      <c r="W8" s="52"/>
      <c r="AC8" s="40"/>
      <c r="AD8" s="41"/>
      <c r="AE8" s="42"/>
      <c r="AF8" s="40"/>
      <c r="AG8" s="41"/>
      <c r="AH8" s="42"/>
      <c r="AM8" s="50" t="s">
        <v>22</v>
      </c>
      <c r="AN8" s="51"/>
      <c r="AO8" s="51"/>
      <c r="AP8" s="52"/>
      <c r="AV8" s="40"/>
      <c r="AW8" s="41"/>
      <c r="AX8" s="42"/>
      <c r="AY8" s="40"/>
      <c r="AZ8" s="41"/>
      <c r="BA8" s="42"/>
      <c r="BG8" s="20" t="s">
        <v>17</v>
      </c>
    </row>
    <row r="9" spans="1:95" ht="12.6" customHeight="1" thickBot="1" x14ac:dyDescent="0.2">
      <c r="A9" s="53"/>
      <c r="B9" s="54"/>
      <c r="C9" s="54"/>
      <c r="D9" s="55"/>
      <c r="E9" s="6"/>
      <c r="F9" s="6"/>
      <c r="J9" s="43">
        <f>J12/G12</f>
        <v>1.0287206266318538</v>
      </c>
      <c r="K9" s="43"/>
      <c r="L9" s="43"/>
      <c r="M9" s="43">
        <f>J13/G13</f>
        <v>1.014377701331922</v>
      </c>
      <c r="N9" s="43"/>
      <c r="O9" s="43"/>
      <c r="T9" s="53"/>
      <c r="U9" s="54"/>
      <c r="V9" s="54"/>
      <c r="W9" s="55"/>
      <c r="X9" s="6"/>
      <c r="Y9" s="6"/>
      <c r="Z9" s="1"/>
      <c r="AA9" s="1"/>
      <c r="AB9" s="1"/>
      <c r="AC9" s="43">
        <f>AC12/Z12</f>
        <v>1.0309278350515463</v>
      </c>
      <c r="AD9" s="43"/>
      <c r="AE9" s="43"/>
      <c r="AF9" s="43">
        <f>AC13/Z13</f>
        <v>0.98436980379115402</v>
      </c>
      <c r="AG9" s="43"/>
      <c r="AH9" s="43"/>
      <c r="AI9" s="1"/>
      <c r="AJ9" s="1"/>
      <c r="AK9" s="1"/>
      <c r="AM9" s="53"/>
      <c r="AN9" s="54"/>
      <c r="AO9" s="54"/>
      <c r="AP9" s="55"/>
      <c r="AQ9" s="6"/>
      <c r="AR9" s="6"/>
      <c r="AS9" s="1"/>
      <c r="AT9" s="1"/>
      <c r="AU9" s="1"/>
      <c r="AV9" s="43">
        <f>AV12/AS12</f>
        <v>1.0233393177737882</v>
      </c>
      <c r="AW9" s="43"/>
      <c r="AX9" s="43"/>
      <c r="AY9" s="43">
        <f>AV13/AS13</f>
        <v>1.0288513881328252</v>
      </c>
      <c r="AZ9" s="43"/>
      <c r="BA9" s="43"/>
      <c r="BB9" s="1"/>
      <c r="BC9" s="1"/>
      <c r="BD9" s="1"/>
      <c r="BF9" s="1" t="s">
        <v>20</v>
      </c>
      <c r="BG9" s="21" t="s">
        <v>2</v>
      </c>
    </row>
    <row r="10" spans="1:95" x14ac:dyDescent="0.15">
      <c r="A10" s="7"/>
      <c r="B10" s="2"/>
      <c r="C10" s="2"/>
      <c r="D10" s="2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9"/>
      <c r="T10" s="10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9"/>
      <c r="AM10" s="10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9"/>
      <c r="BE10" s="11"/>
      <c r="BF10" s="12"/>
      <c r="BG10" s="22" t="s">
        <v>13</v>
      </c>
      <c r="BH10" s="22" t="s">
        <v>0</v>
      </c>
      <c r="BI10" s="22" t="s">
        <v>1</v>
      </c>
      <c r="BJ10" s="22" t="s">
        <v>2</v>
      </c>
      <c r="BK10" s="22" t="s">
        <v>3</v>
      </c>
      <c r="BL10" s="22" t="s">
        <v>4</v>
      </c>
      <c r="BM10" s="22" t="s">
        <v>5</v>
      </c>
      <c r="BN10" s="22" t="s">
        <v>6</v>
      </c>
      <c r="BO10" s="22" t="s">
        <v>7</v>
      </c>
      <c r="BP10" s="22" t="s">
        <v>8</v>
      </c>
      <c r="BQ10" s="22" t="s">
        <v>9</v>
      </c>
      <c r="BR10" s="22" t="s">
        <v>10</v>
      </c>
      <c r="BS10" s="29" t="s">
        <v>34</v>
      </c>
      <c r="BT10" s="31"/>
      <c r="BU10" s="18" t="s">
        <v>13</v>
      </c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</row>
    <row r="11" spans="1:95" x14ac:dyDescent="0.15">
      <c r="A11" s="7"/>
      <c r="B11" s="2"/>
      <c r="C11" s="11"/>
      <c r="D11" s="57"/>
      <c r="E11" s="58"/>
      <c r="F11" s="59"/>
      <c r="G11" s="32" t="s">
        <v>14</v>
      </c>
      <c r="H11" s="33"/>
      <c r="I11" s="34"/>
      <c r="J11" s="32" t="s">
        <v>15</v>
      </c>
      <c r="K11" s="33"/>
      <c r="L11" s="34"/>
      <c r="M11" s="32" t="s">
        <v>16</v>
      </c>
      <c r="N11" s="33"/>
      <c r="O11" s="34"/>
      <c r="P11" s="13"/>
      <c r="Q11" s="3"/>
      <c r="R11" s="11"/>
      <c r="T11" s="7"/>
      <c r="V11" s="11"/>
      <c r="W11" s="57"/>
      <c r="X11" s="58"/>
      <c r="Y11" s="59"/>
      <c r="Z11" s="32" t="s">
        <v>14</v>
      </c>
      <c r="AA11" s="33"/>
      <c r="AB11" s="34"/>
      <c r="AC11" s="32" t="s">
        <v>15</v>
      </c>
      <c r="AD11" s="33"/>
      <c r="AE11" s="34"/>
      <c r="AF11" s="32" t="s">
        <v>16</v>
      </c>
      <c r="AG11" s="33"/>
      <c r="AH11" s="34"/>
      <c r="AI11" s="13"/>
      <c r="AJ11" s="3"/>
      <c r="AK11" s="11"/>
      <c r="AM11" s="7"/>
      <c r="AO11" s="11"/>
      <c r="AP11" s="57"/>
      <c r="AQ11" s="58"/>
      <c r="AR11" s="59"/>
      <c r="AS11" s="32" t="s">
        <v>14</v>
      </c>
      <c r="AT11" s="33"/>
      <c r="AU11" s="34"/>
      <c r="AV11" s="32" t="s">
        <v>15</v>
      </c>
      <c r="AW11" s="33"/>
      <c r="AX11" s="34"/>
      <c r="AY11" s="32" t="s">
        <v>16</v>
      </c>
      <c r="AZ11" s="33"/>
      <c r="BA11" s="34"/>
      <c r="BB11" s="13"/>
      <c r="BC11" s="3"/>
      <c r="BD11" s="11"/>
      <c r="BE11" s="11"/>
      <c r="BF11" s="12" t="s">
        <v>30</v>
      </c>
      <c r="BG11" s="23">
        <f t="shared" ref="BG11:BR11" si="0">SUM(BG20,BG29,BG38,BG47,BG56)</f>
        <v>1300</v>
      </c>
      <c r="BH11" s="23">
        <f t="shared" si="0"/>
        <v>850</v>
      </c>
      <c r="BI11" s="23">
        <f t="shared" si="0"/>
        <v>1150</v>
      </c>
      <c r="BJ11" s="23">
        <f t="shared" si="0"/>
        <v>1800</v>
      </c>
      <c r="BK11" s="23">
        <f t="shared" si="0"/>
        <v>1800</v>
      </c>
      <c r="BL11" s="23">
        <f t="shared" si="0"/>
        <v>1550</v>
      </c>
      <c r="BM11" s="23">
        <f t="shared" si="0"/>
        <v>1100</v>
      </c>
      <c r="BN11" s="23">
        <f t="shared" si="0"/>
        <v>1100</v>
      </c>
      <c r="BO11" s="23">
        <f t="shared" si="0"/>
        <v>1350</v>
      </c>
      <c r="BP11" s="23">
        <f t="shared" si="0"/>
        <v>1550</v>
      </c>
      <c r="BQ11" s="23">
        <f t="shared" si="0"/>
        <v>1550</v>
      </c>
      <c r="BR11" s="23">
        <f t="shared" si="0"/>
        <v>1300</v>
      </c>
      <c r="BS11" s="19">
        <f>SUM(BG11:BR11)</f>
        <v>16400</v>
      </c>
      <c r="BT11" s="31"/>
      <c r="BU11" s="18" t="s">
        <v>36</v>
      </c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</row>
    <row r="12" spans="1:95" x14ac:dyDescent="0.15">
      <c r="A12" s="7"/>
      <c r="B12" s="2"/>
      <c r="C12" s="11"/>
      <c r="D12" s="32" t="s">
        <v>11</v>
      </c>
      <c r="E12" s="33"/>
      <c r="F12" s="34"/>
      <c r="G12" s="44">
        <f>HLOOKUP(BG9,BF10:BR16,3,0)</f>
        <v>1915</v>
      </c>
      <c r="H12" s="45"/>
      <c r="I12" s="46"/>
      <c r="J12" s="44">
        <f>HLOOKUP(BG9,BF10:BR16,4,0)</f>
        <v>1970</v>
      </c>
      <c r="K12" s="45"/>
      <c r="L12" s="46"/>
      <c r="M12" s="47">
        <f>G12-J12</f>
        <v>-55</v>
      </c>
      <c r="N12" s="48"/>
      <c r="O12" s="49"/>
      <c r="P12" s="13"/>
      <c r="Q12" s="3"/>
      <c r="R12" s="11"/>
      <c r="T12" s="7"/>
      <c r="V12" s="11"/>
      <c r="W12" s="32" t="s">
        <v>11</v>
      </c>
      <c r="X12" s="33"/>
      <c r="Y12" s="34"/>
      <c r="Z12" s="60">
        <f>HLOOKUP(BG9,BF19:BR25,3,0)</f>
        <v>485</v>
      </c>
      <c r="AA12" s="61"/>
      <c r="AB12" s="62"/>
      <c r="AC12" s="63">
        <f>HLOOKUP(BG9,BF19:BR25,4,0)</f>
        <v>500</v>
      </c>
      <c r="AD12" s="64"/>
      <c r="AE12" s="65"/>
      <c r="AF12" s="47">
        <f>Z12-AC12</f>
        <v>-15</v>
      </c>
      <c r="AG12" s="48"/>
      <c r="AH12" s="49"/>
      <c r="AI12" s="13"/>
      <c r="AJ12" s="3"/>
      <c r="AK12" s="11"/>
      <c r="AM12" s="7"/>
      <c r="AO12" s="11"/>
      <c r="AP12" s="32" t="s">
        <v>11</v>
      </c>
      <c r="AQ12" s="33"/>
      <c r="AR12" s="34"/>
      <c r="AS12" s="44">
        <f>HLOOKUP(BG9,BF28:BR34,3,0)</f>
        <v>557</v>
      </c>
      <c r="AT12" s="45"/>
      <c r="AU12" s="46"/>
      <c r="AV12" s="44">
        <f>HLOOKUP(BG9,BF28:BR34,4,0)</f>
        <v>570</v>
      </c>
      <c r="AW12" s="45"/>
      <c r="AX12" s="46"/>
      <c r="AY12" s="47">
        <f>AS12-AV12</f>
        <v>-13</v>
      </c>
      <c r="AZ12" s="48"/>
      <c r="BA12" s="49"/>
      <c r="BB12" s="13"/>
      <c r="BC12" s="3"/>
      <c r="BD12" s="11"/>
      <c r="BE12" s="11"/>
      <c r="BF12" s="17" t="s">
        <v>31</v>
      </c>
      <c r="BG12" s="24">
        <f t="shared" ref="BG12:BR12" si="1">SUM(BG21,BG30,BG39,BG48,BG57)</f>
        <v>1261</v>
      </c>
      <c r="BH12" s="24">
        <f t="shared" si="1"/>
        <v>1044.5</v>
      </c>
      <c r="BI12" s="24">
        <f t="shared" si="1"/>
        <v>1448</v>
      </c>
      <c r="BJ12" s="24">
        <f t="shared" si="1"/>
        <v>1915</v>
      </c>
      <c r="BK12" s="24">
        <f t="shared" si="1"/>
        <v>1795</v>
      </c>
      <c r="BL12" s="24">
        <f t="shared" si="1"/>
        <v>1668</v>
      </c>
      <c r="BM12" s="24">
        <f t="shared" si="1"/>
        <v>1278.5</v>
      </c>
      <c r="BN12" s="24">
        <f t="shared" si="1"/>
        <v>1313.5</v>
      </c>
      <c r="BO12" s="24">
        <f t="shared" si="1"/>
        <v>1606.5</v>
      </c>
      <c r="BP12" s="24">
        <f t="shared" si="1"/>
        <v>1765</v>
      </c>
      <c r="BQ12" s="24">
        <f t="shared" si="1"/>
        <v>1808</v>
      </c>
      <c r="BR12" s="24">
        <f t="shared" si="1"/>
        <v>1660</v>
      </c>
      <c r="BS12" s="19">
        <f>SUM(BG12:BR12)</f>
        <v>18563</v>
      </c>
      <c r="BT12" s="31"/>
      <c r="BU12" s="18" t="s">
        <v>1</v>
      </c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</row>
    <row r="13" spans="1:95" x14ac:dyDescent="0.15">
      <c r="A13" s="7"/>
      <c r="B13" s="2"/>
      <c r="C13" s="11"/>
      <c r="D13" s="32" t="s">
        <v>12</v>
      </c>
      <c r="E13" s="33"/>
      <c r="F13" s="34"/>
      <c r="G13" s="44">
        <f>HLOOKUP(BG9,BF10:BR16,6,0)</f>
        <v>5668.5</v>
      </c>
      <c r="H13" s="45"/>
      <c r="I13" s="46"/>
      <c r="J13" s="44">
        <f>HLOOKUP(BG9,BF10:BR16,7,0)</f>
        <v>5750</v>
      </c>
      <c r="K13" s="45"/>
      <c r="L13" s="46"/>
      <c r="M13" s="47">
        <f>G13-J13</f>
        <v>-81.5</v>
      </c>
      <c r="N13" s="48"/>
      <c r="O13" s="49"/>
      <c r="P13" s="13"/>
      <c r="Q13" s="3"/>
      <c r="R13" s="11"/>
      <c r="T13" s="7"/>
      <c r="V13" s="11"/>
      <c r="W13" s="32" t="s">
        <v>12</v>
      </c>
      <c r="X13" s="33"/>
      <c r="Y13" s="34"/>
      <c r="Z13" s="60">
        <f>HLOOKUP(BG9,BF19:BR25,6,0)</f>
        <v>1503.5</v>
      </c>
      <c r="AA13" s="61"/>
      <c r="AB13" s="62"/>
      <c r="AC13" s="63">
        <f>HLOOKUP(BG9,BF19:BR25,7,0)</f>
        <v>1480</v>
      </c>
      <c r="AD13" s="64"/>
      <c r="AE13" s="65"/>
      <c r="AF13" s="47">
        <f>Z13-AC13</f>
        <v>23.5</v>
      </c>
      <c r="AG13" s="48"/>
      <c r="AH13" s="49"/>
      <c r="AI13" s="13"/>
      <c r="AJ13" s="3"/>
      <c r="AK13" s="11"/>
      <c r="AM13" s="7"/>
      <c r="AO13" s="11"/>
      <c r="AP13" s="32" t="s">
        <v>12</v>
      </c>
      <c r="AQ13" s="33"/>
      <c r="AR13" s="34"/>
      <c r="AS13" s="44">
        <f>HLOOKUP(BG9,BF28:BR34,6,0)</f>
        <v>1837</v>
      </c>
      <c r="AT13" s="45"/>
      <c r="AU13" s="46"/>
      <c r="AV13" s="44">
        <f>HLOOKUP(BG9,BF28:BR34,7,0)</f>
        <v>1890</v>
      </c>
      <c r="AW13" s="45"/>
      <c r="AX13" s="46"/>
      <c r="AY13" s="47">
        <f>AS13-AV13</f>
        <v>-53</v>
      </c>
      <c r="AZ13" s="48"/>
      <c r="BA13" s="49"/>
      <c r="BB13" s="13"/>
      <c r="BC13" s="3"/>
      <c r="BD13" s="11"/>
      <c r="BE13" s="11"/>
      <c r="BF13" s="17" t="s">
        <v>28</v>
      </c>
      <c r="BG13" s="25">
        <f>SUM(BG22,BG31,BG40,BG49,BG58)</f>
        <v>1290</v>
      </c>
      <c r="BH13" s="25">
        <f>SUM(BH22,BH31,BH40,BH49,BH58)</f>
        <v>1060</v>
      </c>
      <c r="BI13" s="25">
        <f>SUM(BI22,BI31,BI40,BI49,BI58)</f>
        <v>1430</v>
      </c>
      <c r="BJ13" s="25">
        <f>SUM(BJ22,BJ31,BJ40,BJ49,BJ58)</f>
        <v>1970</v>
      </c>
      <c r="BK13" s="25"/>
      <c r="BL13" s="25"/>
      <c r="BM13" s="25"/>
      <c r="BN13" s="25"/>
      <c r="BO13" s="25"/>
      <c r="BP13" s="25"/>
      <c r="BQ13" s="25"/>
      <c r="BR13" s="25"/>
      <c r="BS13" s="19">
        <f>SUM(BG13:BR13)</f>
        <v>5750</v>
      </c>
      <c r="BT13" s="31"/>
      <c r="BU13" s="18" t="s">
        <v>2</v>
      </c>
    </row>
    <row r="14" spans="1:95" x14ac:dyDescent="0.15">
      <c r="A14" s="7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11"/>
      <c r="T14" s="7"/>
      <c r="AK14" s="11"/>
      <c r="AM14" s="7"/>
      <c r="BD14" s="11"/>
      <c r="BE14" s="11"/>
      <c r="BF14" s="12" t="s">
        <v>32</v>
      </c>
      <c r="BG14" s="22">
        <f>BG11</f>
        <v>1300</v>
      </c>
      <c r="BH14" s="22">
        <f t="shared" ref="BH14:BR14" si="2">BG14+BH11</f>
        <v>2150</v>
      </c>
      <c r="BI14" s="22">
        <f t="shared" si="2"/>
        <v>3300</v>
      </c>
      <c r="BJ14" s="22">
        <f t="shared" si="2"/>
        <v>5100</v>
      </c>
      <c r="BK14" s="22">
        <f t="shared" si="2"/>
        <v>6900</v>
      </c>
      <c r="BL14" s="22">
        <f t="shared" si="2"/>
        <v>8450</v>
      </c>
      <c r="BM14" s="22">
        <f t="shared" si="2"/>
        <v>9550</v>
      </c>
      <c r="BN14" s="22">
        <f t="shared" si="2"/>
        <v>10650</v>
      </c>
      <c r="BO14" s="22">
        <f t="shared" si="2"/>
        <v>12000</v>
      </c>
      <c r="BP14" s="22">
        <f t="shared" si="2"/>
        <v>13550</v>
      </c>
      <c r="BQ14" s="22">
        <f t="shared" si="2"/>
        <v>15100</v>
      </c>
      <c r="BR14" s="22">
        <f t="shared" si="2"/>
        <v>16400</v>
      </c>
      <c r="BT14" s="31"/>
      <c r="BU14" s="18" t="s">
        <v>3</v>
      </c>
    </row>
    <row r="15" spans="1:95" x14ac:dyDescent="0.15">
      <c r="A15" s="7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11"/>
      <c r="T15" s="7"/>
      <c r="AK15" s="11"/>
      <c r="AM15" s="7"/>
      <c r="BD15" s="11"/>
      <c r="BE15" s="11"/>
      <c r="BF15" s="17" t="s">
        <v>33</v>
      </c>
      <c r="BG15" s="21">
        <f>BG12</f>
        <v>1261</v>
      </c>
      <c r="BH15" s="21">
        <f t="shared" ref="BH15:BR15" si="3">BG15+BH12</f>
        <v>2305.5</v>
      </c>
      <c r="BI15" s="21">
        <f t="shared" si="3"/>
        <v>3753.5</v>
      </c>
      <c r="BJ15" s="21">
        <f t="shared" si="3"/>
        <v>5668.5</v>
      </c>
      <c r="BK15" s="21">
        <f t="shared" si="3"/>
        <v>7463.5</v>
      </c>
      <c r="BL15" s="21">
        <f t="shared" si="3"/>
        <v>9131.5</v>
      </c>
      <c r="BM15" s="21">
        <f t="shared" si="3"/>
        <v>10410</v>
      </c>
      <c r="BN15" s="21">
        <f t="shared" si="3"/>
        <v>11723.5</v>
      </c>
      <c r="BO15" s="21">
        <f t="shared" si="3"/>
        <v>13330</v>
      </c>
      <c r="BP15" s="21">
        <f t="shared" si="3"/>
        <v>15095</v>
      </c>
      <c r="BQ15" s="21">
        <f t="shared" si="3"/>
        <v>16903</v>
      </c>
      <c r="BR15" s="21">
        <f t="shared" si="3"/>
        <v>18563</v>
      </c>
      <c r="BU15" s="18" t="s">
        <v>4</v>
      </c>
    </row>
    <row r="16" spans="1:95" x14ac:dyDescent="0.15">
      <c r="A16" s="7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11"/>
      <c r="T16" s="7"/>
      <c r="AK16" s="11"/>
      <c r="AM16" s="7"/>
      <c r="BD16" s="11"/>
      <c r="BE16" s="11"/>
      <c r="BF16" s="17" t="s">
        <v>29</v>
      </c>
      <c r="BG16" s="21">
        <f>BG13</f>
        <v>1290</v>
      </c>
      <c r="BH16" s="21">
        <f>BG16+BH13</f>
        <v>2350</v>
      </c>
      <c r="BI16" s="21">
        <f>BH16+BI13</f>
        <v>3780</v>
      </c>
      <c r="BJ16" s="21">
        <f>BI16+BJ13</f>
        <v>5750</v>
      </c>
      <c r="BK16" s="21"/>
      <c r="BL16" s="21"/>
      <c r="BM16" s="21"/>
      <c r="BN16" s="21"/>
      <c r="BO16" s="21"/>
      <c r="BP16" s="21"/>
      <c r="BQ16" s="21"/>
      <c r="BR16" s="21"/>
      <c r="BU16" s="18" t="s">
        <v>5</v>
      </c>
    </row>
    <row r="17" spans="1:85" x14ac:dyDescent="0.15">
      <c r="A17" s="7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11"/>
      <c r="T17" s="7"/>
      <c r="AK17" s="11"/>
      <c r="AM17" s="7"/>
      <c r="BD17" s="11"/>
      <c r="BU17" s="18" t="s">
        <v>6</v>
      </c>
    </row>
    <row r="18" spans="1:85" x14ac:dyDescent="0.15">
      <c r="A18" s="7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11"/>
      <c r="T18" s="7"/>
      <c r="AK18" s="11"/>
      <c r="AM18" s="7"/>
      <c r="BD18" s="11"/>
      <c r="BF18" s="1" t="s">
        <v>21</v>
      </c>
      <c r="BU18" s="18" t="s">
        <v>7</v>
      </c>
    </row>
    <row r="19" spans="1:85" x14ac:dyDescent="0.15">
      <c r="A19" s="7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11"/>
      <c r="T19" s="7"/>
      <c r="AK19" s="11"/>
      <c r="AM19" s="7"/>
      <c r="BD19" s="11"/>
      <c r="BF19" s="12"/>
      <c r="BG19" s="22" t="s">
        <v>13</v>
      </c>
      <c r="BH19" s="22" t="s">
        <v>0</v>
      </c>
      <c r="BI19" s="22" t="s">
        <v>1</v>
      </c>
      <c r="BJ19" s="22" t="s">
        <v>2</v>
      </c>
      <c r="BK19" s="22" t="s">
        <v>3</v>
      </c>
      <c r="BL19" s="22" t="s">
        <v>4</v>
      </c>
      <c r="BM19" s="22" t="s">
        <v>5</v>
      </c>
      <c r="BN19" s="22" t="s">
        <v>6</v>
      </c>
      <c r="BO19" s="22" t="s">
        <v>7</v>
      </c>
      <c r="BP19" s="22" t="s">
        <v>8</v>
      </c>
      <c r="BQ19" s="22" t="s">
        <v>9</v>
      </c>
      <c r="BR19" s="22" t="s">
        <v>10</v>
      </c>
      <c r="BS19" s="29" t="s">
        <v>34</v>
      </c>
      <c r="BU19" s="18" t="s">
        <v>8</v>
      </c>
    </row>
    <row r="20" spans="1:85" x14ac:dyDescent="0.15">
      <c r="A20" s="7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11"/>
      <c r="T20" s="7"/>
      <c r="AK20" s="11"/>
      <c r="AM20" s="7"/>
      <c r="BD20" s="11"/>
      <c r="BF20" s="12" t="s">
        <v>30</v>
      </c>
      <c r="BG20" s="23">
        <v>400</v>
      </c>
      <c r="BH20" s="23">
        <v>300</v>
      </c>
      <c r="BI20" s="23">
        <v>350</v>
      </c>
      <c r="BJ20" s="23">
        <v>500</v>
      </c>
      <c r="BK20" s="23">
        <v>500</v>
      </c>
      <c r="BL20" s="23">
        <v>450</v>
      </c>
      <c r="BM20" s="23">
        <v>350</v>
      </c>
      <c r="BN20" s="23">
        <v>350</v>
      </c>
      <c r="BO20" s="23">
        <v>400</v>
      </c>
      <c r="BP20" s="23">
        <v>450</v>
      </c>
      <c r="BQ20" s="23">
        <v>450</v>
      </c>
      <c r="BR20" s="23">
        <v>400</v>
      </c>
      <c r="BS20" s="19">
        <f>SUM(BG20:BR20)</f>
        <v>4900</v>
      </c>
      <c r="BU20" s="18" t="s">
        <v>9</v>
      </c>
    </row>
    <row r="21" spans="1:85" x14ac:dyDescent="0.15">
      <c r="A21" s="7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11"/>
      <c r="T21" s="7"/>
      <c r="AK21" s="11"/>
      <c r="AM21" s="7"/>
      <c r="BD21" s="11"/>
      <c r="BF21" s="17" t="s">
        <v>31</v>
      </c>
      <c r="BG21" s="24">
        <f t="shared" ref="BG21:BR21" si="4">BG20*0.97</f>
        <v>388</v>
      </c>
      <c r="BH21" s="24">
        <f t="shared" si="4"/>
        <v>291</v>
      </c>
      <c r="BI21" s="24">
        <f t="shared" si="4"/>
        <v>339.5</v>
      </c>
      <c r="BJ21" s="24">
        <f t="shared" si="4"/>
        <v>485</v>
      </c>
      <c r="BK21" s="24">
        <f t="shared" si="4"/>
        <v>485</v>
      </c>
      <c r="BL21" s="24">
        <f t="shared" si="4"/>
        <v>436.5</v>
      </c>
      <c r="BM21" s="24">
        <f t="shared" si="4"/>
        <v>339.5</v>
      </c>
      <c r="BN21" s="24">
        <f t="shared" si="4"/>
        <v>339.5</v>
      </c>
      <c r="BO21" s="24">
        <f t="shared" si="4"/>
        <v>388</v>
      </c>
      <c r="BP21" s="24">
        <f t="shared" si="4"/>
        <v>436.5</v>
      </c>
      <c r="BQ21" s="24">
        <f t="shared" si="4"/>
        <v>436.5</v>
      </c>
      <c r="BR21" s="24">
        <f t="shared" si="4"/>
        <v>388</v>
      </c>
      <c r="BS21" s="30">
        <f>SUM(BG21:BR21)</f>
        <v>4753</v>
      </c>
      <c r="BT21" s="30"/>
      <c r="BU21" s="18" t="s">
        <v>10</v>
      </c>
      <c r="BV21"/>
      <c r="BW21"/>
      <c r="BX21"/>
      <c r="BY21"/>
      <c r="BZ21"/>
      <c r="CA21"/>
      <c r="CB21"/>
      <c r="CC21"/>
      <c r="CD21"/>
      <c r="CE21"/>
      <c r="CF21"/>
      <c r="CG21"/>
    </row>
    <row r="22" spans="1:85" x14ac:dyDescent="0.15">
      <c r="A22" s="7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11"/>
      <c r="T22" s="7"/>
      <c r="AK22" s="11"/>
      <c r="AM22" s="7"/>
      <c r="BD22" s="11"/>
      <c r="BF22" s="17" t="s">
        <v>28</v>
      </c>
      <c r="BG22" s="24">
        <v>350</v>
      </c>
      <c r="BH22" s="26">
        <v>290</v>
      </c>
      <c r="BI22" s="26">
        <v>340</v>
      </c>
      <c r="BJ22" s="26">
        <v>500</v>
      </c>
      <c r="BK22" s="26"/>
      <c r="BL22" s="26"/>
      <c r="BM22" s="27"/>
      <c r="BN22" s="27"/>
      <c r="BO22" s="27"/>
      <c r="BP22" s="28"/>
      <c r="BQ22" s="27"/>
      <c r="BR22" s="27"/>
      <c r="BS22" s="30">
        <f>SUM(BG22:BR22)</f>
        <v>1480</v>
      </c>
      <c r="BT22" s="30"/>
      <c r="BU22"/>
      <c r="BV22"/>
      <c r="BW22"/>
      <c r="BX22"/>
      <c r="BY22"/>
      <c r="BZ22"/>
      <c r="CA22"/>
      <c r="CB22"/>
      <c r="CC22"/>
      <c r="CD22"/>
      <c r="CE22"/>
      <c r="CF22"/>
      <c r="CG22"/>
    </row>
    <row r="23" spans="1:85" x14ac:dyDescent="0.15">
      <c r="A23" s="7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11"/>
      <c r="T23" s="7"/>
      <c r="AK23" s="11"/>
      <c r="AM23" s="7"/>
      <c r="BD23" s="11"/>
      <c r="BF23" s="12" t="s">
        <v>32</v>
      </c>
      <c r="BG23" s="22">
        <f>BG20</f>
        <v>400</v>
      </c>
      <c r="BH23" s="22">
        <f t="shared" ref="BH23:BR23" si="5">BG23+BH20</f>
        <v>700</v>
      </c>
      <c r="BI23" s="22">
        <f t="shared" si="5"/>
        <v>1050</v>
      </c>
      <c r="BJ23" s="22">
        <f t="shared" si="5"/>
        <v>1550</v>
      </c>
      <c r="BK23" s="22">
        <f t="shared" si="5"/>
        <v>2050</v>
      </c>
      <c r="BL23" s="22">
        <f t="shared" si="5"/>
        <v>2500</v>
      </c>
      <c r="BM23" s="22">
        <f t="shared" si="5"/>
        <v>2850</v>
      </c>
      <c r="BN23" s="22">
        <f t="shared" si="5"/>
        <v>3200</v>
      </c>
      <c r="BO23" s="22">
        <f t="shared" si="5"/>
        <v>3600</v>
      </c>
      <c r="BP23" s="22">
        <f t="shared" si="5"/>
        <v>4050</v>
      </c>
      <c r="BQ23" s="22">
        <f t="shared" si="5"/>
        <v>4500</v>
      </c>
      <c r="BR23" s="22">
        <f t="shared" si="5"/>
        <v>4900</v>
      </c>
      <c r="BS23" s="30"/>
      <c r="BT23" s="30"/>
      <c r="BU23"/>
      <c r="BV23"/>
      <c r="BW23"/>
      <c r="BX23"/>
      <c r="BY23"/>
      <c r="BZ23"/>
      <c r="CA23"/>
      <c r="CB23"/>
      <c r="CC23"/>
      <c r="CD23"/>
      <c r="CE23"/>
      <c r="CF23"/>
      <c r="CG23"/>
    </row>
    <row r="24" spans="1:85" x14ac:dyDescent="0.15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6"/>
      <c r="T24" s="14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6"/>
      <c r="AM24" s="14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6"/>
      <c r="BF24" s="17" t="s">
        <v>33</v>
      </c>
      <c r="BG24" s="21">
        <f>BG21</f>
        <v>388</v>
      </c>
      <c r="BH24" s="21">
        <f t="shared" ref="BH24:BR24" si="6">BG24+BH21</f>
        <v>679</v>
      </c>
      <c r="BI24" s="21">
        <f t="shared" si="6"/>
        <v>1018.5</v>
      </c>
      <c r="BJ24" s="21">
        <f t="shared" si="6"/>
        <v>1503.5</v>
      </c>
      <c r="BK24" s="21">
        <f t="shared" si="6"/>
        <v>1988.5</v>
      </c>
      <c r="BL24" s="21">
        <f t="shared" si="6"/>
        <v>2425</v>
      </c>
      <c r="BM24" s="21">
        <f t="shared" si="6"/>
        <v>2764.5</v>
      </c>
      <c r="BN24" s="21">
        <f t="shared" si="6"/>
        <v>3104</v>
      </c>
      <c r="BO24" s="21">
        <f t="shared" si="6"/>
        <v>3492</v>
      </c>
      <c r="BP24" s="21">
        <f t="shared" si="6"/>
        <v>3928.5</v>
      </c>
      <c r="BQ24" s="21">
        <f t="shared" si="6"/>
        <v>4365</v>
      </c>
      <c r="BR24" s="21">
        <f t="shared" si="6"/>
        <v>4753</v>
      </c>
      <c r="BS24" s="30"/>
      <c r="BT24" s="30"/>
      <c r="BU24"/>
      <c r="BV24"/>
      <c r="BW24"/>
      <c r="BX24"/>
      <c r="BY24"/>
      <c r="BZ24"/>
      <c r="CA24"/>
      <c r="CB24"/>
      <c r="CC24"/>
      <c r="CD24"/>
      <c r="CE24"/>
      <c r="CF24"/>
      <c r="CG24"/>
    </row>
    <row r="25" spans="1:85" ht="12.6" customHeight="1" x14ac:dyDescent="0.15"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F25" s="17" t="s">
        <v>29</v>
      </c>
      <c r="BG25" s="21">
        <f>BG22</f>
        <v>350</v>
      </c>
      <c r="BH25" s="21">
        <f>BG25+BH22</f>
        <v>640</v>
      </c>
      <c r="BI25" s="21">
        <f>BH25+BI22</f>
        <v>980</v>
      </c>
      <c r="BJ25" s="21">
        <f>BI25+BJ22</f>
        <v>1480</v>
      </c>
      <c r="BK25" s="21"/>
      <c r="BL25" s="21"/>
      <c r="BM25" s="21"/>
      <c r="BN25" s="21"/>
      <c r="BO25" s="21"/>
      <c r="BP25" s="21"/>
      <c r="BQ25" s="21"/>
      <c r="BR25" s="21"/>
      <c r="BS25" s="30"/>
      <c r="BT25" s="30"/>
      <c r="BU25"/>
      <c r="BV25"/>
      <c r="BW25"/>
      <c r="BX25"/>
      <c r="BY25"/>
      <c r="BZ25"/>
      <c r="CA25"/>
      <c r="CB25"/>
      <c r="CC25"/>
      <c r="CD25"/>
      <c r="CE25"/>
      <c r="CF25"/>
      <c r="CG25"/>
    </row>
    <row r="26" spans="1:85" ht="12.6" customHeight="1" x14ac:dyDescent="0.15">
      <c r="A26" s="56"/>
      <c r="B26" s="56"/>
      <c r="C26" s="56"/>
      <c r="D26" s="56"/>
      <c r="E26" s="56"/>
      <c r="F26" s="56"/>
      <c r="J26" s="32" t="s">
        <v>11</v>
      </c>
      <c r="K26" s="33"/>
      <c r="L26" s="34"/>
      <c r="M26" s="32" t="s">
        <v>12</v>
      </c>
      <c r="N26" s="33"/>
      <c r="O26" s="34"/>
      <c r="AC26" s="32" t="s">
        <v>11</v>
      </c>
      <c r="AD26" s="33"/>
      <c r="AE26" s="34"/>
      <c r="AF26" s="32" t="s">
        <v>12</v>
      </c>
      <c r="AG26" s="33"/>
      <c r="AH26" s="34"/>
      <c r="AV26" s="32" t="s">
        <v>11</v>
      </c>
      <c r="AW26" s="33"/>
      <c r="AX26" s="34"/>
      <c r="AY26" s="32" t="s">
        <v>12</v>
      </c>
      <c r="AZ26" s="33"/>
      <c r="BA26" s="34"/>
      <c r="BS26" s="30"/>
      <c r="BT26" s="30"/>
      <c r="BU26"/>
      <c r="BV26"/>
      <c r="BW26"/>
      <c r="BX26"/>
      <c r="BY26"/>
      <c r="BZ26"/>
      <c r="CA26"/>
      <c r="CB26"/>
      <c r="CC26"/>
      <c r="CD26"/>
      <c r="CE26"/>
      <c r="CF26"/>
      <c r="CG26"/>
    </row>
    <row r="27" spans="1:85" ht="13.5" customHeight="1" thickBot="1" x14ac:dyDescent="0.2">
      <c r="A27" s="56"/>
      <c r="B27" s="56"/>
      <c r="C27" s="56"/>
      <c r="D27" s="56"/>
      <c r="E27" s="56"/>
      <c r="F27" s="56"/>
      <c r="J27" s="37" t="str">
        <f>IF(J29&lt;=1,"○",IF(AND(J29&gt;1,J29&lt;1.06),"△","×"))</f>
        <v>△</v>
      </c>
      <c r="K27" s="38"/>
      <c r="L27" s="39"/>
      <c r="M27" s="37" t="str">
        <f>IF(M29&lt;=1,"○",IF(AND(M29&gt;1,M29&lt;1.06),"△","×"))</f>
        <v>△</v>
      </c>
      <c r="N27" s="38"/>
      <c r="O27" s="39"/>
      <c r="AC27" s="37" t="str">
        <f>IF(AC29&lt;=1,"○",IF(AND(AC29&gt;1,AC29&lt;1.06),"△","×"))</f>
        <v>△</v>
      </c>
      <c r="AD27" s="38"/>
      <c r="AE27" s="39"/>
      <c r="AF27" s="37" t="str">
        <f>IF(AF29&lt;=1,"○",IF(AND(AF29&gt;1,AF29&lt;1.06),"△","×"))</f>
        <v>△</v>
      </c>
      <c r="AG27" s="38"/>
      <c r="AH27" s="39"/>
      <c r="AV27" s="37" t="str">
        <f>IF(AV29&lt;=1,"○",IF(AND(AV29&gt;1,AV29&lt;1.06),"△","×"))</f>
        <v>△</v>
      </c>
      <c r="AW27" s="38"/>
      <c r="AX27" s="39"/>
      <c r="AY27" s="37" t="str">
        <f>IF(AY29&lt;=1,"○",IF(AND(AY29&gt;1,AY29&lt;1.06),"△","×"))</f>
        <v>△</v>
      </c>
      <c r="AZ27" s="38"/>
      <c r="BA27" s="39"/>
      <c r="BF27" s="1" t="s">
        <v>22</v>
      </c>
    </row>
    <row r="28" spans="1:85" ht="13.5" customHeight="1" x14ac:dyDescent="0.15">
      <c r="A28" s="50" t="s">
        <v>23</v>
      </c>
      <c r="B28" s="51"/>
      <c r="C28" s="51"/>
      <c r="D28" s="52"/>
      <c r="E28" s="5"/>
      <c r="F28" s="5"/>
      <c r="J28" s="40"/>
      <c r="K28" s="41"/>
      <c r="L28" s="42"/>
      <c r="M28" s="40"/>
      <c r="N28" s="41"/>
      <c r="O28" s="42"/>
      <c r="T28" s="50" t="s">
        <v>24</v>
      </c>
      <c r="U28" s="51"/>
      <c r="V28" s="51"/>
      <c r="W28" s="52"/>
      <c r="AC28" s="40"/>
      <c r="AD28" s="41"/>
      <c r="AE28" s="42"/>
      <c r="AF28" s="40"/>
      <c r="AG28" s="41"/>
      <c r="AH28" s="42"/>
      <c r="AM28" s="50" t="s">
        <v>25</v>
      </c>
      <c r="AN28" s="51"/>
      <c r="AO28" s="51"/>
      <c r="AP28" s="52"/>
      <c r="AV28" s="40"/>
      <c r="AW28" s="41"/>
      <c r="AX28" s="42"/>
      <c r="AY28" s="40"/>
      <c r="AZ28" s="41"/>
      <c r="BA28" s="42"/>
      <c r="BF28" s="12"/>
      <c r="BG28" s="22" t="s">
        <v>13</v>
      </c>
      <c r="BH28" s="22" t="s">
        <v>0</v>
      </c>
      <c r="BI28" s="22" t="s">
        <v>1</v>
      </c>
      <c r="BJ28" s="22" t="s">
        <v>2</v>
      </c>
      <c r="BK28" s="22" t="s">
        <v>3</v>
      </c>
      <c r="BL28" s="22" t="s">
        <v>4</v>
      </c>
      <c r="BM28" s="22" t="s">
        <v>5</v>
      </c>
      <c r="BN28" s="22" t="s">
        <v>6</v>
      </c>
      <c r="BO28" s="22" t="s">
        <v>7</v>
      </c>
      <c r="BP28" s="22" t="s">
        <v>8</v>
      </c>
      <c r="BQ28" s="22" t="s">
        <v>9</v>
      </c>
      <c r="BR28" s="22" t="s">
        <v>10</v>
      </c>
      <c r="BS28" s="29" t="s">
        <v>34</v>
      </c>
    </row>
    <row r="29" spans="1:85" ht="12.6" customHeight="1" thickBot="1" x14ac:dyDescent="0.2">
      <c r="A29" s="53"/>
      <c r="B29" s="54"/>
      <c r="C29" s="54"/>
      <c r="D29" s="55"/>
      <c r="E29" s="6"/>
      <c r="F29" s="6"/>
      <c r="J29" s="43">
        <f>J32/G32</f>
        <v>1.0309278350515463</v>
      </c>
      <c r="K29" s="43"/>
      <c r="L29" s="43"/>
      <c r="M29" s="43">
        <f>J33/G33</f>
        <v>1.0200759631036354</v>
      </c>
      <c r="N29" s="43"/>
      <c r="O29" s="43"/>
      <c r="T29" s="53"/>
      <c r="U29" s="54"/>
      <c r="V29" s="54"/>
      <c r="W29" s="55"/>
      <c r="X29" s="6"/>
      <c r="Y29" s="6"/>
      <c r="Z29" s="1"/>
      <c r="AA29" s="1"/>
      <c r="AB29" s="1"/>
      <c r="AC29" s="43">
        <f>AC32/Z32</f>
        <v>1.0309278350515463</v>
      </c>
      <c r="AD29" s="43"/>
      <c r="AE29" s="43"/>
      <c r="AF29" s="43">
        <f>AC33/Z33</f>
        <v>1.018041237113402</v>
      </c>
      <c r="AG29" s="43"/>
      <c r="AH29" s="43"/>
      <c r="AI29" s="1"/>
      <c r="AJ29" s="1"/>
      <c r="AK29" s="1"/>
      <c r="AM29" s="53"/>
      <c r="AN29" s="54"/>
      <c r="AO29" s="54"/>
      <c r="AP29" s="55"/>
      <c r="AQ29" s="6"/>
      <c r="AR29" s="6"/>
      <c r="AS29" s="1"/>
      <c r="AT29" s="1"/>
      <c r="AU29" s="1"/>
      <c r="AV29" s="43">
        <f>AV32/AS32</f>
        <v>1.0309278350515463</v>
      </c>
      <c r="AW29" s="43"/>
      <c r="AX29" s="43"/>
      <c r="AY29" s="43">
        <f>AV33/AS33</f>
        <v>1.0309278350515463</v>
      </c>
      <c r="AZ29" s="43"/>
      <c r="BA29" s="43"/>
      <c r="BB29" s="1"/>
      <c r="BC29" s="1"/>
      <c r="BD29" s="1"/>
      <c r="BF29" s="12" t="s">
        <v>30</v>
      </c>
      <c r="BG29" s="23">
        <v>300</v>
      </c>
      <c r="BH29" s="23">
        <v>200</v>
      </c>
      <c r="BI29" s="23">
        <v>250</v>
      </c>
      <c r="BJ29" s="23">
        <v>400</v>
      </c>
      <c r="BK29" s="23">
        <v>400</v>
      </c>
      <c r="BL29" s="23">
        <v>350</v>
      </c>
      <c r="BM29" s="23">
        <v>250</v>
      </c>
      <c r="BN29" s="23">
        <v>250</v>
      </c>
      <c r="BO29" s="23">
        <v>300</v>
      </c>
      <c r="BP29" s="23">
        <v>350</v>
      </c>
      <c r="BQ29" s="23">
        <v>350</v>
      </c>
      <c r="BR29" s="23">
        <v>300</v>
      </c>
      <c r="BS29" s="19">
        <f>SUM(BG29:BR29)</f>
        <v>3700</v>
      </c>
    </row>
    <row r="30" spans="1:85" x14ac:dyDescent="0.15">
      <c r="A30" s="10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9"/>
      <c r="T30" s="10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9"/>
      <c r="AM30" s="10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9"/>
      <c r="BF30" s="17" t="s">
        <v>31</v>
      </c>
      <c r="BG30" s="24">
        <f>BG29*0.97</f>
        <v>291</v>
      </c>
      <c r="BH30" s="24">
        <v>414</v>
      </c>
      <c r="BI30" s="24">
        <v>575</v>
      </c>
      <c r="BJ30" s="24">
        <v>557</v>
      </c>
      <c r="BK30" s="24">
        <v>437</v>
      </c>
      <c r="BL30" s="24">
        <v>504</v>
      </c>
      <c r="BM30" s="24">
        <v>454</v>
      </c>
      <c r="BN30" s="24">
        <v>489</v>
      </c>
      <c r="BO30" s="24">
        <v>588</v>
      </c>
      <c r="BP30" s="24">
        <v>601</v>
      </c>
      <c r="BQ30" s="24">
        <v>644</v>
      </c>
      <c r="BR30" s="24">
        <v>690</v>
      </c>
      <c r="BS30" s="19">
        <f>SUM(BG30:BR30)</f>
        <v>6244</v>
      </c>
    </row>
    <row r="31" spans="1:85" x14ac:dyDescent="0.15">
      <c r="A31" s="7"/>
      <c r="B31" s="2"/>
      <c r="C31" s="11"/>
      <c r="D31" s="57"/>
      <c r="E31" s="58"/>
      <c r="F31" s="59"/>
      <c r="G31" s="32" t="s">
        <v>14</v>
      </c>
      <c r="H31" s="33"/>
      <c r="I31" s="34"/>
      <c r="J31" s="32" t="s">
        <v>15</v>
      </c>
      <c r="K31" s="33"/>
      <c r="L31" s="34"/>
      <c r="M31" s="32" t="s">
        <v>16</v>
      </c>
      <c r="N31" s="33"/>
      <c r="O31" s="34"/>
      <c r="P31" s="13"/>
      <c r="Q31" s="3"/>
      <c r="R31" s="11"/>
      <c r="T31" s="7"/>
      <c r="V31" s="11"/>
      <c r="W31" s="57"/>
      <c r="X31" s="58"/>
      <c r="Y31" s="59"/>
      <c r="Z31" s="32" t="s">
        <v>14</v>
      </c>
      <c r="AA31" s="33"/>
      <c r="AB31" s="34"/>
      <c r="AC31" s="32" t="s">
        <v>15</v>
      </c>
      <c r="AD31" s="33"/>
      <c r="AE31" s="34"/>
      <c r="AF31" s="32" t="s">
        <v>16</v>
      </c>
      <c r="AG31" s="33"/>
      <c r="AH31" s="34"/>
      <c r="AI31" s="13"/>
      <c r="AJ31" s="3"/>
      <c r="AK31" s="11"/>
      <c r="AM31" s="7"/>
      <c r="AO31" s="11"/>
      <c r="AP31" s="57"/>
      <c r="AQ31" s="58"/>
      <c r="AR31" s="59"/>
      <c r="AS31" s="32" t="s">
        <v>14</v>
      </c>
      <c r="AT31" s="33"/>
      <c r="AU31" s="34"/>
      <c r="AV31" s="32" t="s">
        <v>15</v>
      </c>
      <c r="AW31" s="33"/>
      <c r="AX31" s="34"/>
      <c r="AY31" s="32" t="s">
        <v>16</v>
      </c>
      <c r="AZ31" s="33"/>
      <c r="BA31" s="34"/>
      <c r="BB31" s="13"/>
      <c r="BC31" s="3"/>
      <c r="BD31" s="11"/>
      <c r="BF31" s="17" t="s">
        <v>28</v>
      </c>
      <c r="BG31" s="24">
        <v>350</v>
      </c>
      <c r="BH31" s="26">
        <v>420</v>
      </c>
      <c r="BI31" s="26">
        <v>550</v>
      </c>
      <c r="BJ31" s="26">
        <v>570</v>
      </c>
      <c r="BK31" s="26"/>
      <c r="BL31" s="26"/>
      <c r="BM31" s="27"/>
      <c r="BN31" s="27"/>
      <c r="BO31" s="27"/>
      <c r="BP31" s="28"/>
      <c r="BQ31" s="27"/>
      <c r="BR31" s="27"/>
      <c r="BS31" s="19">
        <f>SUM(BG31:BR31)</f>
        <v>1890</v>
      </c>
    </row>
    <row r="32" spans="1:85" x14ac:dyDescent="0.15">
      <c r="A32" s="7"/>
      <c r="B32" s="2"/>
      <c r="C32" s="11"/>
      <c r="D32" s="32" t="s">
        <v>11</v>
      </c>
      <c r="E32" s="33"/>
      <c r="F32" s="34"/>
      <c r="G32" s="63">
        <f>HLOOKUP(BG9,BF37:BR43,3,0)</f>
        <v>339.5</v>
      </c>
      <c r="H32" s="64"/>
      <c r="I32" s="65"/>
      <c r="J32" s="63">
        <f>HLOOKUP(BG9,BF37:BR43,4,0)</f>
        <v>350</v>
      </c>
      <c r="K32" s="64"/>
      <c r="L32" s="65"/>
      <c r="M32" s="47">
        <f>G32-J32</f>
        <v>-10.5</v>
      </c>
      <c r="N32" s="48"/>
      <c r="O32" s="49"/>
      <c r="P32" s="13"/>
      <c r="Q32" s="3"/>
      <c r="R32" s="11"/>
      <c r="T32" s="7"/>
      <c r="V32" s="11"/>
      <c r="W32" s="32" t="s">
        <v>11</v>
      </c>
      <c r="X32" s="33"/>
      <c r="Y32" s="34"/>
      <c r="Z32" s="60">
        <f>HLOOKUP(BG9,BF46:BR52,3,0)</f>
        <v>291</v>
      </c>
      <c r="AA32" s="61"/>
      <c r="AB32" s="62"/>
      <c r="AC32" s="63">
        <f>HLOOKUP(BG9,BF46:BR52,4,0)</f>
        <v>300</v>
      </c>
      <c r="AD32" s="64"/>
      <c r="AE32" s="65"/>
      <c r="AF32" s="47">
        <f>Z32-AC32</f>
        <v>-9</v>
      </c>
      <c r="AG32" s="48"/>
      <c r="AH32" s="49"/>
      <c r="AI32" s="13"/>
      <c r="AJ32" s="3"/>
      <c r="AK32" s="11"/>
      <c r="AM32" s="7"/>
      <c r="AO32" s="11"/>
      <c r="AP32" s="32" t="s">
        <v>11</v>
      </c>
      <c r="AQ32" s="33"/>
      <c r="AR32" s="34"/>
      <c r="AS32" s="44">
        <f>HLOOKUP(BG9,BF55:BR61,3,0)</f>
        <v>242.5</v>
      </c>
      <c r="AT32" s="45"/>
      <c r="AU32" s="46"/>
      <c r="AV32" s="44">
        <f>HLOOKUP(BG9,BF55:BR61,4,0)</f>
        <v>250</v>
      </c>
      <c r="AW32" s="45"/>
      <c r="AX32" s="46"/>
      <c r="AY32" s="47">
        <f>AS32-AV32</f>
        <v>-7.5</v>
      </c>
      <c r="AZ32" s="48"/>
      <c r="BA32" s="49"/>
      <c r="BB32" s="13"/>
      <c r="BC32" s="3"/>
      <c r="BD32" s="11"/>
      <c r="BF32" s="12" t="s">
        <v>32</v>
      </c>
      <c r="BG32" s="22">
        <f>BG29</f>
        <v>300</v>
      </c>
      <c r="BH32" s="22">
        <f t="shared" ref="BH32:BR32" si="7">BG32+BH29</f>
        <v>500</v>
      </c>
      <c r="BI32" s="22">
        <f t="shared" si="7"/>
        <v>750</v>
      </c>
      <c r="BJ32" s="22">
        <f t="shared" si="7"/>
        <v>1150</v>
      </c>
      <c r="BK32" s="22">
        <f t="shared" si="7"/>
        <v>1550</v>
      </c>
      <c r="BL32" s="22">
        <f t="shared" si="7"/>
        <v>1900</v>
      </c>
      <c r="BM32" s="22">
        <f t="shared" si="7"/>
        <v>2150</v>
      </c>
      <c r="BN32" s="22">
        <f t="shared" si="7"/>
        <v>2400</v>
      </c>
      <c r="BO32" s="22">
        <f t="shared" si="7"/>
        <v>2700</v>
      </c>
      <c r="BP32" s="22">
        <f t="shared" si="7"/>
        <v>3050</v>
      </c>
      <c r="BQ32" s="22">
        <f t="shared" si="7"/>
        <v>3400</v>
      </c>
      <c r="BR32" s="22">
        <f t="shared" si="7"/>
        <v>3700</v>
      </c>
    </row>
    <row r="33" spans="1:71" x14ac:dyDescent="0.15">
      <c r="A33" s="7"/>
      <c r="B33" s="2"/>
      <c r="C33" s="11"/>
      <c r="D33" s="32" t="s">
        <v>12</v>
      </c>
      <c r="E33" s="33"/>
      <c r="F33" s="34"/>
      <c r="G33" s="63">
        <f>HLOOKUP(BG9,BF37:BR43,6,0)</f>
        <v>921.5</v>
      </c>
      <c r="H33" s="64"/>
      <c r="I33" s="65"/>
      <c r="J33" s="63">
        <f>HLOOKUP(BG9,BF37:BR43,7,0)</f>
        <v>940</v>
      </c>
      <c r="K33" s="64"/>
      <c r="L33" s="65"/>
      <c r="M33" s="47">
        <f>G33-J33</f>
        <v>-18.5</v>
      </c>
      <c r="N33" s="48"/>
      <c r="O33" s="49"/>
      <c r="P33" s="13"/>
      <c r="Q33" s="3"/>
      <c r="R33" s="11"/>
      <c r="T33" s="7"/>
      <c r="V33" s="11"/>
      <c r="W33" s="32" t="s">
        <v>12</v>
      </c>
      <c r="X33" s="33"/>
      <c r="Y33" s="34"/>
      <c r="Z33" s="60">
        <f>HLOOKUP(BG9,BF46:BR52,6,0)</f>
        <v>776</v>
      </c>
      <c r="AA33" s="61"/>
      <c r="AB33" s="62"/>
      <c r="AC33" s="63">
        <f>HLOOKUP(BG9,BF46:BR52,7,0)</f>
        <v>790</v>
      </c>
      <c r="AD33" s="64"/>
      <c r="AE33" s="65"/>
      <c r="AF33" s="47">
        <f>Z33-AC33</f>
        <v>-14</v>
      </c>
      <c r="AG33" s="48"/>
      <c r="AH33" s="49"/>
      <c r="AI33" s="13"/>
      <c r="AJ33" s="3"/>
      <c r="AK33" s="11"/>
      <c r="AM33" s="7"/>
      <c r="AO33" s="11"/>
      <c r="AP33" s="32" t="s">
        <v>12</v>
      </c>
      <c r="AQ33" s="33"/>
      <c r="AR33" s="34"/>
      <c r="AS33" s="44">
        <f>HLOOKUP(BG9,BF55:BR61,6,0)</f>
        <v>630.5</v>
      </c>
      <c r="AT33" s="45"/>
      <c r="AU33" s="46"/>
      <c r="AV33" s="44">
        <f>HLOOKUP(BG9,BF55:BR61,7,0)</f>
        <v>650</v>
      </c>
      <c r="AW33" s="45"/>
      <c r="AX33" s="46"/>
      <c r="AY33" s="47">
        <f>AS33-AV33</f>
        <v>-19.5</v>
      </c>
      <c r="AZ33" s="48"/>
      <c r="BA33" s="49"/>
      <c r="BB33" s="13"/>
      <c r="BC33" s="3"/>
      <c r="BD33" s="11"/>
      <c r="BF33" s="17" t="s">
        <v>33</v>
      </c>
      <c r="BG33" s="21">
        <f>BG30</f>
        <v>291</v>
      </c>
      <c r="BH33" s="21">
        <f t="shared" ref="BH33:BR33" si="8">BG33+BH30</f>
        <v>705</v>
      </c>
      <c r="BI33" s="21">
        <f t="shared" si="8"/>
        <v>1280</v>
      </c>
      <c r="BJ33" s="21">
        <f t="shared" si="8"/>
        <v>1837</v>
      </c>
      <c r="BK33" s="21">
        <f t="shared" si="8"/>
        <v>2274</v>
      </c>
      <c r="BL33" s="21">
        <f t="shared" si="8"/>
        <v>2778</v>
      </c>
      <c r="BM33" s="21">
        <f t="shared" si="8"/>
        <v>3232</v>
      </c>
      <c r="BN33" s="21">
        <f t="shared" si="8"/>
        <v>3721</v>
      </c>
      <c r="BO33" s="21">
        <f t="shared" si="8"/>
        <v>4309</v>
      </c>
      <c r="BP33" s="21">
        <f t="shared" si="8"/>
        <v>4910</v>
      </c>
      <c r="BQ33" s="21">
        <f t="shared" si="8"/>
        <v>5554</v>
      </c>
      <c r="BR33" s="21">
        <f t="shared" si="8"/>
        <v>6244</v>
      </c>
    </row>
    <row r="34" spans="1:71" x14ac:dyDescent="0.15">
      <c r="A34" s="7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11"/>
      <c r="T34" s="7"/>
      <c r="AK34" s="11"/>
      <c r="AM34" s="7"/>
      <c r="BD34" s="11"/>
      <c r="BF34" s="17" t="s">
        <v>29</v>
      </c>
      <c r="BG34" s="21">
        <f>BG31</f>
        <v>350</v>
      </c>
      <c r="BH34" s="21">
        <f>BG34+BH31</f>
        <v>770</v>
      </c>
      <c r="BI34" s="21">
        <f>BH34+BI31</f>
        <v>1320</v>
      </c>
      <c r="BJ34" s="21">
        <f>BI34+BJ31</f>
        <v>1890</v>
      </c>
      <c r="BK34" s="21"/>
      <c r="BL34" s="21"/>
      <c r="BM34" s="21"/>
      <c r="BN34" s="21"/>
      <c r="BO34" s="21"/>
      <c r="BP34" s="21"/>
      <c r="BQ34" s="21"/>
      <c r="BR34" s="21"/>
    </row>
    <row r="35" spans="1:71" x14ac:dyDescent="0.15">
      <c r="A35" s="7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11"/>
      <c r="T35" s="7"/>
      <c r="AK35" s="11"/>
      <c r="AM35" s="7"/>
      <c r="BD35" s="11"/>
    </row>
    <row r="36" spans="1:71" x14ac:dyDescent="0.15">
      <c r="A36" s="7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11"/>
      <c r="T36" s="7"/>
      <c r="AK36" s="11"/>
      <c r="AM36" s="7"/>
      <c r="BD36" s="11"/>
      <c r="BF36" s="1" t="s">
        <v>26</v>
      </c>
    </row>
    <row r="37" spans="1:71" x14ac:dyDescent="0.15">
      <c r="A37" s="7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11"/>
      <c r="T37" s="7"/>
      <c r="AK37" s="11"/>
      <c r="AM37" s="7"/>
      <c r="BD37" s="11"/>
      <c r="BF37" s="12"/>
      <c r="BG37" s="22" t="s">
        <v>13</v>
      </c>
      <c r="BH37" s="22" t="s">
        <v>0</v>
      </c>
      <c r="BI37" s="22" t="s">
        <v>1</v>
      </c>
      <c r="BJ37" s="22" t="s">
        <v>2</v>
      </c>
      <c r="BK37" s="22" t="s">
        <v>3</v>
      </c>
      <c r="BL37" s="22" t="s">
        <v>4</v>
      </c>
      <c r="BM37" s="22" t="s">
        <v>5</v>
      </c>
      <c r="BN37" s="22" t="s">
        <v>6</v>
      </c>
      <c r="BO37" s="22" t="s">
        <v>7</v>
      </c>
      <c r="BP37" s="22" t="s">
        <v>8</v>
      </c>
      <c r="BQ37" s="22" t="s">
        <v>9</v>
      </c>
      <c r="BR37" s="22" t="s">
        <v>10</v>
      </c>
      <c r="BS37" s="29" t="s">
        <v>34</v>
      </c>
    </row>
    <row r="38" spans="1:71" x14ac:dyDescent="0.15">
      <c r="A38" s="7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11"/>
      <c r="T38" s="7"/>
      <c r="AK38" s="11"/>
      <c r="AM38" s="7"/>
      <c r="BD38" s="11"/>
      <c r="BF38" s="12" t="s">
        <v>30</v>
      </c>
      <c r="BG38" s="23">
        <v>250</v>
      </c>
      <c r="BH38" s="23">
        <v>150</v>
      </c>
      <c r="BI38" s="23">
        <v>200</v>
      </c>
      <c r="BJ38" s="23">
        <v>350</v>
      </c>
      <c r="BK38" s="23">
        <v>350</v>
      </c>
      <c r="BL38" s="23">
        <v>300</v>
      </c>
      <c r="BM38" s="23">
        <v>200</v>
      </c>
      <c r="BN38" s="23">
        <v>200</v>
      </c>
      <c r="BO38" s="23">
        <v>250</v>
      </c>
      <c r="BP38" s="23">
        <v>300</v>
      </c>
      <c r="BQ38" s="23">
        <v>300</v>
      </c>
      <c r="BR38" s="23">
        <v>250</v>
      </c>
      <c r="BS38" s="19">
        <f>SUM(BG38:BR38)</f>
        <v>3100</v>
      </c>
    </row>
    <row r="39" spans="1:71" x14ac:dyDescent="0.15">
      <c r="A39" s="7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11"/>
      <c r="T39" s="7"/>
      <c r="AK39" s="11"/>
      <c r="AM39" s="7"/>
      <c r="BD39" s="11"/>
      <c r="BF39" s="17" t="s">
        <v>31</v>
      </c>
      <c r="BG39" s="24">
        <f t="shared" ref="BG39:BR39" si="9">BG38*0.97</f>
        <v>242.5</v>
      </c>
      <c r="BH39" s="24">
        <f t="shared" si="9"/>
        <v>145.5</v>
      </c>
      <c r="BI39" s="24">
        <f t="shared" si="9"/>
        <v>194</v>
      </c>
      <c r="BJ39" s="24">
        <f t="shared" si="9"/>
        <v>339.5</v>
      </c>
      <c r="BK39" s="24">
        <f t="shared" si="9"/>
        <v>339.5</v>
      </c>
      <c r="BL39" s="24">
        <f t="shared" si="9"/>
        <v>291</v>
      </c>
      <c r="BM39" s="24">
        <f t="shared" si="9"/>
        <v>194</v>
      </c>
      <c r="BN39" s="24">
        <f t="shared" si="9"/>
        <v>194</v>
      </c>
      <c r="BO39" s="24">
        <f t="shared" si="9"/>
        <v>242.5</v>
      </c>
      <c r="BP39" s="24">
        <f t="shared" si="9"/>
        <v>291</v>
      </c>
      <c r="BQ39" s="24">
        <f t="shared" si="9"/>
        <v>291</v>
      </c>
      <c r="BR39" s="24">
        <f t="shared" si="9"/>
        <v>242.5</v>
      </c>
      <c r="BS39" s="19">
        <f>SUM(BG39:BR39)</f>
        <v>3007</v>
      </c>
    </row>
    <row r="40" spans="1:71" x14ac:dyDescent="0.15">
      <c r="A40" s="7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11"/>
      <c r="T40" s="7"/>
      <c r="AK40" s="11"/>
      <c r="AM40" s="7"/>
      <c r="BD40" s="11"/>
      <c r="BF40" s="17" t="s">
        <v>28</v>
      </c>
      <c r="BG40" s="24">
        <v>250</v>
      </c>
      <c r="BH40" s="26">
        <v>150</v>
      </c>
      <c r="BI40" s="26">
        <v>190</v>
      </c>
      <c r="BJ40" s="26">
        <v>350</v>
      </c>
      <c r="BK40" s="26"/>
      <c r="BL40" s="26"/>
      <c r="BM40" s="27"/>
      <c r="BN40" s="27"/>
      <c r="BO40" s="27"/>
      <c r="BP40" s="28"/>
      <c r="BQ40" s="27"/>
      <c r="BR40" s="27"/>
      <c r="BS40" s="19">
        <f>SUM(BG40:BR40)</f>
        <v>940</v>
      </c>
    </row>
    <row r="41" spans="1:71" x14ac:dyDescent="0.15">
      <c r="A41" s="7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11"/>
      <c r="T41" s="7"/>
      <c r="AK41" s="11"/>
      <c r="AM41" s="7"/>
      <c r="BD41" s="11"/>
      <c r="BF41" s="12" t="s">
        <v>32</v>
      </c>
      <c r="BG41" s="22">
        <f>BG38</f>
        <v>250</v>
      </c>
      <c r="BH41" s="22">
        <f t="shared" ref="BH41:BR41" si="10">BG41+BH38</f>
        <v>400</v>
      </c>
      <c r="BI41" s="22">
        <f t="shared" si="10"/>
        <v>600</v>
      </c>
      <c r="BJ41" s="22">
        <f t="shared" si="10"/>
        <v>950</v>
      </c>
      <c r="BK41" s="22">
        <f t="shared" si="10"/>
        <v>1300</v>
      </c>
      <c r="BL41" s="22">
        <f t="shared" si="10"/>
        <v>1600</v>
      </c>
      <c r="BM41" s="22">
        <f t="shared" si="10"/>
        <v>1800</v>
      </c>
      <c r="BN41" s="22">
        <f t="shared" si="10"/>
        <v>2000</v>
      </c>
      <c r="BO41" s="22">
        <f t="shared" si="10"/>
        <v>2250</v>
      </c>
      <c r="BP41" s="22">
        <f t="shared" si="10"/>
        <v>2550</v>
      </c>
      <c r="BQ41" s="22">
        <f t="shared" si="10"/>
        <v>2850</v>
      </c>
      <c r="BR41" s="22">
        <f t="shared" si="10"/>
        <v>3100</v>
      </c>
    </row>
    <row r="42" spans="1:71" x14ac:dyDescent="0.15">
      <c r="A42" s="7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11"/>
      <c r="T42" s="7"/>
      <c r="AK42" s="11"/>
      <c r="AM42" s="7"/>
      <c r="BD42" s="11"/>
      <c r="BF42" s="17" t="s">
        <v>33</v>
      </c>
      <c r="BG42" s="21">
        <f>BG39</f>
        <v>242.5</v>
      </c>
      <c r="BH42" s="21">
        <f t="shared" ref="BH42:BR42" si="11">BG42+BH39</f>
        <v>388</v>
      </c>
      <c r="BI42" s="21">
        <f t="shared" si="11"/>
        <v>582</v>
      </c>
      <c r="BJ42" s="21">
        <f t="shared" si="11"/>
        <v>921.5</v>
      </c>
      <c r="BK42" s="21">
        <f t="shared" si="11"/>
        <v>1261</v>
      </c>
      <c r="BL42" s="21">
        <f t="shared" si="11"/>
        <v>1552</v>
      </c>
      <c r="BM42" s="21">
        <f t="shared" si="11"/>
        <v>1746</v>
      </c>
      <c r="BN42" s="21">
        <f t="shared" si="11"/>
        <v>1940</v>
      </c>
      <c r="BO42" s="21">
        <f t="shared" si="11"/>
        <v>2182.5</v>
      </c>
      <c r="BP42" s="21">
        <f t="shared" si="11"/>
        <v>2473.5</v>
      </c>
      <c r="BQ42" s="21">
        <f t="shared" si="11"/>
        <v>2764.5</v>
      </c>
      <c r="BR42" s="21">
        <f t="shared" si="11"/>
        <v>3007</v>
      </c>
    </row>
    <row r="43" spans="1:71" x14ac:dyDescent="0.15">
      <c r="A43" s="7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11"/>
      <c r="T43" s="7"/>
      <c r="AK43" s="11"/>
      <c r="AM43" s="7"/>
      <c r="BD43" s="11"/>
      <c r="BF43" s="17" t="s">
        <v>29</v>
      </c>
      <c r="BG43" s="21">
        <f>BG40</f>
        <v>250</v>
      </c>
      <c r="BH43" s="21">
        <f>BG43+BH40</f>
        <v>400</v>
      </c>
      <c r="BI43" s="21">
        <f>BH43+BI40</f>
        <v>590</v>
      </c>
      <c r="BJ43" s="21">
        <f>BI43+BJ40</f>
        <v>940</v>
      </c>
      <c r="BK43" s="21"/>
      <c r="BL43" s="21"/>
      <c r="BM43" s="21"/>
      <c r="BN43" s="21"/>
      <c r="BO43" s="21"/>
      <c r="BP43" s="21"/>
      <c r="BQ43" s="21"/>
      <c r="BR43" s="21"/>
    </row>
    <row r="44" spans="1:71" x14ac:dyDescent="0.15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6"/>
      <c r="T44" s="14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6"/>
      <c r="AM44" s="14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6"/>
    </row>
    <row r="45" spans="1:71" x14ac:dyDescent="0.15">
      <c r="BF45" s="1" t="s">
        <v>27</v>
      </c>
    </row>
    <row r="46" spans="1:71" x14ac:dyDescent="0.15">
      <c r="BF46" s="12"/>
      <c r="BG46" s="22" t="s">
        <v>13</v>
      </c>
      <c r="BH46" s="22" t="s">
        <v>0</v>
      </c>
      <c r="BI46" s="22" t="s">
        <v>1</v>
      </c>
      <c r="BJ46" s="22" t="s">
        <v>2</v>
      </c>
      <c r="BK46" s="22" t="s">
        <v>3</v>
      </c>
      <c r="BL46" s="22" t="s">
        <v>4</v>
      </c>
      <c r="BM46" s="22" t="s">
        <v>5</v>
      </c>
      <c r="BN46" s="22" t="s">
        <v>6</v>
      </c>
      <c r="BO46" s="22" t="s">
        <v>7</v>
      </c>
      <c r="BP46" s="22" t="s">
        <v>8</v>
      </c>
      <c r="BQ46" s="22" t="s">
        <v>9</v>
      </c>
      <c r="BR46" s="22" t="s">
        <v>10</v>
      </c>
      <c r="BS46" s="29" t="s">
        <v>34</v>
      </c>
    </row>
    <row r="47" spans="1:71" x14ac:dyDescent="0.15">
      <c r="BF47" s="12" t="s">
        <v>30</v>
      </c>
      <c r="BG47" s="23">
        <v>200</v>
      </c>
      <c r="BH47" s="23">
        <v>100</v>
      </c>
      <c r="BI47" s="23">
        <v>200</v>
      </c>
      <c r="BJ47" s="23">
        <v>300</v>
      </c>
      <c r="BK47" s="23">
        <v>300</v>
      </c>
      <c r="BL47" s="23">
        <v>250</v>
      </c>
      <c r="BM47" s="23">
        <v>150</v>
      </c>
      <c r="BN47" s="23">
        <v>150</v>
      </c>
      <c r="BO47" s="23">
        <v>200</v>
      </c>
      <c r="BP47" s="23">
        <v>250</v>
      </c>
      <c r="BQ47" s="23">
        <v>250</v>
      </c>
      <c r="BR47" s="23">
        <v>200</v>
      </c>
      <c r="BS47" s="19">
        <f>SUM(BG47:BR47)</f>
        <v>2550</v>
      </c>
    </row>
    <row r="48" spans="1:71" x14ac:dyDescent="0.15">
      <c r="BF48" s="17" t="s">
        <v>31</v>
      </c>
      <c r="BG48" s="24">
        <f t="shared" ref="BG48:BR48" si="12">BG47*0.97</f>
        <v>194</v>
      </c>
      <c r="BH48" s="24">
        <f t="shared" si="12"/>
        <v>97</v>
      </c>
      <c r="BI48" s="24">
        <f t="shared" si="12"/>
        <v>194</v>
      </c>
      <c r="BJ48" s="24">
        <f t="shared" si="12"/>
        <v>291</v>
      </c>
      <c r="BK48" s="24">
        <f t="shared" si="12"/>
        <v>291</v>
      </c>
      <c r="BL48" s="24">
        <f t="shared" si="12"/>
        <v>242.5</v>
      </c>
      <c r="BM48" s="24">
        <f t="shared" si="12"/>
        <v>145.5</v>
      </c>
      <c r="BN48" s="24">
        <f t="shared" si="12"/>
        <v>145.5</v>
      </c>
      <c r="BO48" s="24">
        <f t="shared" si="12"/>
        <v>194</v>
      </c>
      <c r="BP48" s="24">
        <f t="shared" si="12"/>
        <v>242.5</v>
      </c>
      <c r="BQ48" s="24">
        <f t="shared" si="12"/>
        <v>242.5</v>
      </c>
      <c r="BR48" s="24">
        <f t="shared" si="12"/>
        <v>194</v>
      </c>
      <c r="BS48" s="30">
        <f>SUM(BG48:BR48)</f>
        <v>2473.5</v>
      </c>
    </row>
    <row r="49" spans="58:84" x14ac:dyDescent="0.15">
      <c r="BF49" s="17" t="s">
        <v>28</v>
      </c>
      <c r="BG49" s="24">
        <v>190</v>
      </c>
      <c r="BH49" s="26">
        <v>100</v>
      </c>
      <c r="BI49" s="26">
        <v>200</v>
      </c>
      <c r="BJ49" s="26">
        <v>300</v>
      </c>
      <c r="BK49" s="26"/>
      <c r="BL49" s="26"/>
      <c r="BM49" s="27"/>
      <c r="BN49" s="27"/>
      <c r="BO49" s="27"/>
      <c r="BP49" s="28"/>
      <c r="BQ49" s="27"/>
      <c r="BR49" s="27"/>
      <c r="BS49" s="30">
        <f>SUM(BG49:BR49)</f>
        <v>790</v>
      </c>
      <c r="BT49" s="30"/>
      <c r="BU49"/>
      <c r="BV49"/>
      <c r="BW49"/>
      <c r="BX49"/>
      <c r="BY49"/>
      <c r="BZ49"/>
      <c r="CA49"/>
      <c r="CB49"/>
      <c r="CC49"/>
      <c r="CD49"/>
      <c r="CE49"/>
      <c r="CF49"/>
    </row>
    <row r="50" spans="58:84" x14ac:dyDescent="0.15">
      <c r="BF50" s="12" t="s">
        <v>32</v>
      </c>
      <c r="BG50" s="22">
        <f>BG47</f>
        <v>200</v>
      </c>
      <c r="BH50" s="22">
        <f t="shared" ref="BH50:BR50" si="13">BG50+BH47</f>
        <v>300</v>
      </c>
      <c r="BI50" s="22">
        <f t="shared" si="13"/>
        <v>500</v>
      </c>
      <c r="BJ50" s="22">
        <f t="shared" si="13"/>
        <v>800</v>
      </c>
      <c r="BK50" s="22">
        <f t="shared" si="13"/>
        <v>1100</v>
      </c>
      <c r="BL50" s="22">
        <f t="shared" si="13"/>
        <v>1350</v>
      </c>
      <c r="BM50" s="22">
        <f t="shared" si="13"/>
        <v>1500</v>
      </c>
      <c r="BN50" s="22">
        <f t="shared" si="13"/>
        <v>1650</v>
      </c>
      <c r="BO50" s="22">
        <f t="shared" si="13"/>
        <v>1850</v>
      </c>
      <c r="BP50" s="22">
        <f t="shared" si="13"/>
        <v>2100</v>
      </c>
      <c r="BQ50" s="22">
        <f t="shared" si="13"/>
        <v>2350</v>
      </c>
      <c r="BR50" s="22">
        <f t="shared" si="13"/>
        <v>2550</v>
      </c>
      <c r="BS50" s="30"/>
      <c r="BT50" s="30"/>
      <c r="BU50"/>
      <c r="BV50"/>
      <c r="BW50"/>
      <c r="BX50"/>
      <c r="BY50"/>
      <c r="BZ50"/>
      <c r="CA50"/>
      <c r="CB50"/>
      <c r="CC50"/>
      <c r="CD50"/>
      <c r="CE50"/>
      <c r="CF50"/>
    </row>
    <row r="51" spans="58:84" x14ac:dyDescent="0.15">
      <c r="BF51" s="17" t="s">
        <v>33</v>
      </c>
      <c r="BG51" s="21">
        <f>BG48</f>
        <v>194</v>
      </c>
      <c r="BH51" s="21">
        <f t="shared" ref="BH51:BR51" si="14">BG51+BH48</f>
        <v>291</v>
      </c>
      <c r="BI51" s="21">
        <f t="shared" si="14"/>
        <v>485</v>
      </c>
      <c r="BJ51" s="21">
        <f t="shared" si="14"/>
        <v>776</v>
      </c>
      <c r="BK51" s="21">
        <f t="shared" si="14"/>
        <v>1067</v>
      </c>
      <c r="BL51" s="21">
        <f t="shared" si="14"/>
        <v>1309.5</v>
      </c>
      <c r="BM51" s="21">
        <f t="shared" si="14"/>
        <v>1455</v>
      </c>
      <c r="BN51" s="21">
        <f t="shared" si="14"/>
        <v>1600.5</v>
      </c>
      <c r="BO51" s="21">
        <f t="shared" si="14"/>
        <v>1794.5</v>
      </c>
      <c r="BP51" s="21">
        <f t="shared" si="14"/>
        <v>2037</v>
      </c>
      <c r="BQ51" s="21">
        <f t="shared" si="14"/>
        <v>2279.5</v>
      </c>
      <c r="BR51" s="21">
        <f t="shared" si="14"/>
        <v>2473.5</v>
      </c>
      <c r="BS51" s="30"/>
      <c r="BT51" s="30"/>
      <c r="BU51"/>
      <c r="BV51"/>
      <c r="BW51"/>
      <c r="BX51"/>
      <c r="BY51"/>
      <c r="BZ51"/>
      <c r="CA51"/>
      <c r="CB51"/>
      <c r="CC51"/>
      <c r="CD51"/>
      <c r="CE51"/>
      <c r="CF51"/>
    </row>
    <row r="52" spans="58:84" x14ac:dyDescent="0.15">
      <c r="BF52" s="17" t="s">
        <v>29</v>
      </c>
      <c r="BG52" s="21">
        <f>BG49</f>
        <v>190</v>
      </c>
      <c r="BH52" s="21">
        <f>BG52+BH49</f>
        <v>290</v>
      </c>
      <c r="BI52" s="21">
        <f>BH52+BI49</f>
        <v>490</v>
      </c>
      <c r="BJ52" s="21">
        <f>BI52+BJ49</f>
        <v>790</v>
      </c>
      <c r="BK52" s="21"/>
      <c r="BL52" s="21"/>
      <c r="BM52" s="21"/>
      <c r="BN52" s="21"/>
      <c r="BO52" s="21"/>
      <c r="BP52" s="21"/>
      <c r="BQ52" s="21"/>
      <c r="BR52" s="21"/>
      <c r="BS52" s="30"/>
      <c r="BT52" s="30"/>
      <c r="BU52"/>
      <c r="BV52"/>
      <c r="BW52"/>
      <c r="BX52"/>
      <c r="BY52"/>
      <c r="BZ52"/>
      <c r="CA52"/>
      <c r="CB52"/>
      <c r="CC52"/>
      <c r="CD52"/>
      <c r="CE52"/>
      <c r="CF52"/>
    </row>
    <row r="53" spans="58:84" x14ac:dyDescent="0.15">
      <c r="BT53" s="30"/>
      <c r="BU53"/>
      <c r="BV53"/>
      <c r="BW53"/>
      <c r="BX53"/>
      <c r="BY53"/>
      <c r="BZ53"/>
      <c r="CA53"/>
      <c r="CB53"/>
      <c r="CC53"/>
      <c r="CD53"/>
      <c r="CE53"/>
      <c r="CF53"/>
    </row>
    <row r="54" spans="58:84" x14ac:dyDescent="0.15">
      <c r="BF54" s="1" t="s">
        <v>25</v>
      </c>
    </row>
    <row r="55" spans="58:84" x14ac:dyDescent="0.15">
      <c r="BF55" s="12"/>
      <c r="BG55" s="22" t="s">
        <v>13</v>
      </c>
      <c r="BH55" s="22" t="s">
        <v>0</v>
      </c>
      <c r="BI55" s="22" t="s">
        <v>1</v>
      </c>
      <c r="BJ55" s="22" t="s">
        <v>2</v>
      </c>
      <c r="BK55" s="22" t="s">
        <v>3</v>
      </c>
      <c r="BL55" s="22" t="s">
        <v>4</v>
      </c>
      <c r="BM55" s="22" t="s">
        <v>5</v>
      </c>
      <c r="BN55" s="22" t="s">
        <v>6</v>
      </c>
      <c r="BO55" s="22" t="s">
        <v>7</v>
      </c>
      <c r="BP55" s="22" t="s">
        <v>8</v>
      </c>
      <c r="BQ55" s="22" t="s">
        <v>9</v>
      </c>
      <c r="BR55" s="22" t="s">
        <v>10</v>
      </c>
      <c r="BS55" s="29" t="s">
        <v>34</v>
      </c>
    </row>
    <row r="56" spans="58:84" x14ac:dyDescent="0.15">
      <c r="BF56" s="12" t="s">
        <v>30</v>
      </c>
      <c r="BG56" s="23">
        <v>150</v>
      </c>
      <c r="BH56" s="23">
        <v>100</v>
      </c>
      <c r="BI56" s="23">
        <v>150</v>
      </c>
      <c r="BJ56" s="23">
        <v>250</v>
      </c>
      <c r="BK56" s="23">
        <v>250</v>
      </c>
      <c r="BL56" s="23">
        <v>200</v>
      </c>
      <c r="BM56" s="23">
        <v>150</v>
      </c>
      <c r="BN56" s="23">
        <v>150</v>
      </c>
      <c r="BO56" s="23">
        <v>200</v>
      </c>
      <c r="BP56" s="23">
        <v>200</v>
      </c>
      <c r="BQ56" s="23">
        <v>200</v>
      </c>
      <c r="BR56" s="23">
        <v>150</v>
      </c>
      <c r="BS56" s="19">
        <f>SUM(BG56:BR56)</f>
        <v>2150</v>
      </c>
    </row>
    <row r="57" spans="58:84" x14ac:dyDescent="0.15">
      <c r="BF57" s="17" t="s">
        <v>31</v>
      </c>
      <c r="BG57" s="24">
        <f t="shared" ref="BG57:BR57" si="15">BG56*0.97</f>
        <v>145.5</v>
      </c>
      <c r="BH57" s="24">
        <f t="shared" si="15"/>
        <v>97</v>
      </c>
      <c r="BI57" s="24">
        <f t="shared" si="15"/>
        <v>145.5</v>
      </c>
      <c r="BJ57" s="24">
        <f t="shared" si="15"/>
        <v>242.5</v>
      </c>
      <c r="BK57" s="24">
        <f t="shared" si="15"/>
        <v>242.5</v>
      </c>
      <c r="BL57" s="24">
        <f t="shared" si="15"/>
        <v>194</v>
      </c>
      <c r="BM57" s="24">
        <f t="shared" si="15"/>
        <v>145.5</v>
      </c>
      <c r="BN57" s="24">
        <f t="shared" si="15"/>
        <v>145.5</v>
      </c>
      <c r="BO57" s="24">
        <f t="shared" si="15"/>
        <v>194</v>
      </c>
      <c r="BP57" s="24">
        <f t="shared" si="15"/>
        <v>194</v>
      </c>
      <c r="BQ57" s="24">
        <f t="shared" si="15"/>
        <v>194</v>
      </c>
      <c r="BR57" s="24">
        <f t="shared" si="15"/>
        <v>145.5</v>
      </c>
      <c r="BS57" s="30">
        <f>SUM(BG57:BR57)</f>
        <v>2085.5</v>
      </c>
    </row>
    <row r="58" spans="58:84" x14ac:dyDescent="0.15">
      <c r="BF58" s="17" t="s">
        <v>28</v>
      </c>
      <c r="BG58" s="24">
        <v>150</v>
      </c>
      <c r="BH58" s="26">
        <v>100</v>
      </c>
      <c r="BI58" s="26">
        <v>150</v>
      </c>
      <c r="BJ58" s="26">
        <v>250</v>
      </c>
      <c r="BK58" s="26"/>
      <c r="BL58" s="26"/>
      <c r="BM58" s="27"/>
      <c r="BN58" s="27"/>
      <c r="BO58" s="27"/>
      <c r="BP58" s="28"/>
      <c r="BQ58" s="27"/>
      <c r="BR58" s="27"/>
      <c r="BS58" s="30">
        <f>SUM(BG58:BR58)</f>
        <v>650</v>
      </c>
    </row>
    <row r="59" spans="58:84" x14ac:dyDescent="0.15">
      <c r="BF59" s="12" t="s">
        <v>32</v>
      </c>
      <c r="BG59" s="22">
        <f>BG56</f>
        <v>150</v>
      </c>
      <c r="BH59" s="22">
        <f t="shared" ref="BH59:BR59" si="16">BG59+BH56</f>
        <v>250</v>
      </c>
      <c r="BI59" s="22">
        <f t="shared" si="16"/>
        <v>400</v>
      </c>
      <c r="BJ59" s="22">
        <f t="shared" si="16"/>
        <v>650</v>
      </c>
      <c r="BK59" s="22">
        <f t="shared" si="16"/>
        <v>900</v>
      </c>
      <c r="BL59" s="22">
        <f t="shared" si="16"/>
        <v>1100</v>
      </c>
      <c r="BM59" s="22">
        <f t="shared" si="16"/>
        <v>1250</v>
      </c>
      <c r="BN59" s="22">
        <f t="shared" si="16"/>
        <v>1400</v>
      </c>
      <c r="BO59" s="22">
        <f t="shared" si="16"/>
        <v>1600</v>
      </c>
      <c r="BP59" s="22">
        <f t="shared" si="16"/>
        <v>1800</v>
      </c>
      <c r="BQ59" s="22">
        <f t="shared" si="16"/>
        <v>2000</v>
      </c>
      <c r="BR59" s="22">
        <f t="shared" si="16"/>
        <v>2150</v>
      </c>
    </row>
    <row r="60" spans="58:84" x14ac:dyDescent="0.15">
      <c r="BF60" s="17" t="s">
        <v>33</v>
      </c>
      <c r="BG60" s="21">
        <f>BG57</f>
        <v>145.5</v>
      </c>
      <c r="BH60" s="21">
        <f t="shared" ref="BH60:BR60" si="17">BG60+BH57</f>
        <v>242.5</v>
      </c>
      <c r="BI60" s="21">
        <f t="shared" si="17"/>
        <v>388</v>
      </c>
      <c r="BJ60" s="21">
        <f t="shared" si="17"/>
        <v>630.5</v>
      </c>
      <c r="BK60" s="21">
        <f t="shared" si="17"/>
        <v>873</v>
      </c>
      <c r="BL60" s="21">
        <f t="shared" si="17"/>
        <v>1067</v>
      </c>
      <c r="BM60" s="21">
        <f t="shared" si="17"/>
        <v>1212.5</v>
      </c>
      <c r="BN60" s="21">
        <f t="shared" si="17"/>
        <v>1358</v>
      </c>
      <c r="BO60" s="21">
        <f t="shared" si="17"/>
        <v>1552</v>
      </c>
      <c r="BP60" s="21">
        <f t="shared" si="17"/>
        <v>1746</v>
      </c>
      <c r="BQ60" s="21">
        <f t="shared" si="17"/>
        <v>1940</v>
      </c>
      <c r="BR60" s="21">
        <f t="shared" si="17"/>
        <v>2085.5</v>
      </c>
    </row>
    <row r="61" spans="58:84" x14ac:dyDescent="0.15">
      <c r="BF61" s="17" t="s">
        <v>29</v>
      </c>
      <c r="BG61" s="21">
        <f>BG58</f>
        <v>150</v>
      </c>
      <c r="BH61" s="21">
        <f>BG61+BH58</f>
        <v>250</v>
      </c>
      <c r="BI61" s="21">
        <f>BH61+BI58</f>
        <v>400</v>
      </c>
      <c r="BJ61" s="21">
        <f>BI61+BJ58</f>
        <v>650</v>
      </c>
      <c r="BK61" s="21"/>
      <c r="BL61" s="21"/>
      <c r="BM61" s="21"/>
      <c r="BN61" s="21"/>
      <c r="BO61" s="21"/>
      <c r="BP61" s="21"/>
      <c r="BQ61" s="21"/>
      <c r="BR61" s="21"/>
    </row>
    <row r="70" spans="72:95" ht="4.5" customHeight="1" x14ac:dyDescent="0.15"/>
    <row r="71" spans="72:95" x14ac:dyDescent="0.15">
      <c r="BT71" s="31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</row>
    <row r="72" spans="72:95" x14ac:dyDescent="0.15">
      <c r="BT72" s="31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</row>
    <row r="73" spans="72:95" ht="4.5" customHeight="1" x14ac:dyDescent="0.15"/>
  </sheetData>
  <mergeCells count="121">
    <mergeCell ref="AY1:BD1"/>
    <mergeCell ref="AY2:BD2"/>
    <mergeCell ref="AY3:AZ3"/>
    <mergeCell ref="BA3:BB3"/>
    <mergeCell ref="BC3:BD3"/>
    <mergeCell ref="A6:F7"/>
    <mergeCell ref="J6:L6"/>
    <mergeCell ref="M6:O6"/>
    <mergeCell ref="AC6:AE6"/>
    <mergeCell ref="AF6:AH6"/>
    <mergeCell ref="AV6:AX6"/>
    <mergeCell ref="AY6:BA6"/>
    <mergeCell ref="J7:L8"/>
    <mergeCell ref="M7:O8"/>
    <mergeCell ref="AC7:AE8"/>
    <mergeCell ref="AF7:AH8"/>
    <mergeCell ref="AV7:AX8"/>
    <mergeCell ref="AY7:BA8"/>
    <mergeCell ref="A8:D9"/>
    <mergeCell ref="T8:W9"/>
    <mergeCell ref="AM8:AP9"/>
    <mergeCell ref="J9:L9"/>
    <mergeCell ref="M9:O9"/>
    <mergeCell ref="AC9:AE9"/>
    <mergeCell ref="AF9:AH9"/>
    <mergeCell ref="AV9:AX9"/>
    <mergeCell ref="AY9:BA9"/>
    <mergeCell ref="D11:F11"/>
    <mergeCell ref="G11:I11"/>
    <mergeCell ref="J11:L11"/>
    <mergeCell ref="M11:O11"/>
    <mergeCell ref="W11:Y11"/>
    <mergeCell ref="Z11:AB11"/>
    <mergeCell ref="AC11:AE11"/>
    <mergeCell ref="AF11:AH11"/>
    <mergeCell ref="AP11:AR11"/>
    <mergeCell ref="AS11:AU11"/>
    <mergeCell ref="AV11:AX11"/>
    <mergeCell ref="AY11:BA11"/>
    <mergeCell ref="D12:F12"/>
    <mergeCell ref="G12:I12"/>
    <mergeCell ref="J12:L12"/>
    <mergeCell ref="M12:O12"/>
    <mergeCell ref="W12:Y12"/>
    <mergeCell ref="Z12:AB12"/>
    <mergeCell ref="AC12:AE12"/>
    <mergeCell ref="AF12:AH12"/>
    <mergeCell ref="AP12:AR12"/>
    <mergeCell ref="AS12:AU12"/>
    <mergeCell ref="AV12:AX12"/>
    <mergeCell ref="AY12:BA12"/>
    <mergeCell ref="D13:F13"/>
    <mergeCell ref="G13:I13"/>
    <mergeCell ref="J13:L13"/>
    <mergeCell ref="M13:O13"/>
    <mergeCell ref="W13:Y13"/>
    <mergeCell ref="Z13:AB13"/>
    <mergeCell ref="AC13:AE13"/>
    <mergeCell ref="AF13:AH13"/>
    <mergeCell ref="AP13:AR13"/>
    <mergeCell ref="AS13:AU13"/>
    <mergeCell ref="AV13:AX13"/>
    <mergeCell ref="AY13:BA13"/>
    <mergeCell ref="A26:F27"/>
    <mergeCell ref="J26:L26"/>
    <mergeCell ref="M26:O26"/>
    <mergeCell ref="AC26:AE26"/>
    <mergeCell ref="AF26:AH26"/>
    <mergeCell ref="AV26:AX26"/>
    <mergeCell ref="AY26:BA26"/>
    <mergeCell ref="J27:L28"/>
    <mergeCell ref="M27:O28"/>
    <mergeCell ref="AC27:AE28"/>
    <mergeCell ref="AF27:AH28"/>
    <mergeCell ref="AV27:AX28"/>
    <mergeCell ref="AY27:BA28"/>
    <mergeCell ref="A28:D29"/>
    <mergeCell ref="T28:W29"/>
    <mergeCell ref="AM28:AP29"/>
    <mergeCell ref="J29:L29"/>
    <mergeCell ref="M29:O29"/>
    <mergeCell ref="AC29:AE29"/>
    <mergeCell ref="AF29:AH29"/>
    <mergeCell ref="AV29:AX29"/>
    <mergeCell ref="AY29:BA29"/>
    <mergeCell ref="D31:F31"/>
    <mergeCell ref="G31:I31"/>
    <mergeCell ref="J31:L31"/>
    <mergeCell ref="M31:O31"/>
    <mergeCell ref="W31:Y31"/>
    <mergeCell ref="Z31:AB31"/>
    <mergeCell ref="AC31:AE31"/>
    <mergeCell ref="AF31:AH31"/>
    <mergeCell ref="AP31:AR31"/>
    <mergeCell ref="AS31:AU31"/>
    <mergeCell ref="AV31:AX31"/>
    <mergeCell ref="AY31:BA31"/>
    <mergeCell ref="D32:F32"/>
    <mergeCell ref="G32:I32"/>
    <mergeCell ref="J32:L32"/>
    <mergeCell ref="M32:O32"/>
    <mergeCell ref="W32:Y32"/>
    <mergeCell ref="Z32:AB32"/>
    <mergeCell ref="AC32:AE32"/>
    <mergeCell ref="AF32:AH32"/>
    <mergeCell ref="AP32:AR32"/>
    <mergeCell ref="AS32:AU32"/>
    <mergeCell ref="AV32:AX32"/>
    <mergeCell ref="AY32:BA32"/>
    <mergeCell ref="D33:F33"/>
    <mergeCell ref="G33:I33"/>
    <mergeCell ref="J33:L33"/>
    <mergeCell ref="M33:O33"/>
    <mergeCell ref="W33:Y33"/>
    <mergeCell ref="Z33:AB33"/>
    <mergeCell ref="AC33:AE33"/>
    <mergeCell ref="AF33:AH33"/>
    <mergeCell ref="AP33:AR33"/>
    <mergeCell ref="AS33:AU33"/>
    <mergeCell ref="AV33:AX33"/>
    <mergeCell ref="AY33:BA33"/>
  </mergeCells>
  <phoneticPr fontId="3"/>
  <dataValidations count="1">
    <dataValidation type="list" allowBlank="1" showInputMessage="1" showErrorMessage="1" sqref="BG9">
      <formula1>$BU$10:$BU$21</formula1>
    </dataValidation>
  </dataValidations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73"/>
  <sheetViews>
    <sheetView showGridLines="0" zoomScaleNormal="100" zoomScaleSheetLayoutView="100" workbookViewId="0">
      <selection activeCell="BE28" sqref="BE28"/>
    </sheetView>
  </sheetViews>
  <sheetFormatPr defaultColWidth="7.5" defaultRowHeight="13.5" x14ac:dyDescent="0.15"/>
  <cols>
    <col min="1" max="18" width="2.625" style="1" customWidth="1"/>
    <col min="19" max="19" width="0.875" style="2" customWidth="1"/>
    <col min="20" max="37" width="2.625" style="2" customWidth="1"/>
    <col min="38" max="38" width="0.875" style="2" customWidth="1"/>
    <col min="39" max="56" width="2.625" style="2" customWidth="1"/>
    <col min="57" max="57" width="10.625" style="2" customWidth="1"/>
    <col min="58" max="58" width="18" style="1" bestFit="1" customWidth="1"/>
    <col min="59" max="70" width="7.875" style="19" customWidth="1"/>
    <col min="71" max="71" width="9.25" style="19" bestFit="1" customWidth="1"/>
    <col min="72" max="72" width="8.375" style="19" bestFit="1" customWidth="1"/>
    <col min="73" max="16384" width="7.5" style="1"/>
  </cols>
  <sheetData>
    <row r="1" spans="1:95" ht="12.6" customHeight="1" x14ac:dyDescent="0.15">
      <c r="AY1" s="35"/>
      <c r="AZ1" s="36"/>
      <c r="BA1" s="36"/>
      <c r="BB1" s="36"/>
      <c r="BC1" s="36"/>
      <c r="BD1" s="36"/>
    </row>
    <row r="2" spans="1:95" ht="21.75" customHeight="1" x14ac:dyDescent="0.15">
      <c r="A2" s="4" t="s">
        <v>39</v>
      </c>
      <c r="AY2" s="36"/>
      <c r="AZ2" s="36"/>
      <c r="BA2" s="36"/>
      <c r="BB2" s="36"/>
      <c r="BC2" s="36"/>
      <c r="BD2" s="36"/>
    </row>
    <row r="3" spans="1:95" ht="12" customHeight="1" x14ac:dyDescent="0.15">
      <c r="AY3" s="36"/>
      <c r="AZ3" s="36"/>
      <c r="BA3" s="36"/>
      <c r="BB3" s="36"/>
      <c r="BC3" s="36"/>
      <c r="BD3" s="36"/>
    </row>
    <row r="4" spans="1:95" ht="12" customHeight="1" x14ac:dyDescent="0.15">
      <c r="AY4" s="3"/>
      <c r="AZ4" s="3"/>
      <c r="BA4" s="3"/>
      <c r="BB4" s="3"/>
      <c r="BC4" s="3"/>
      <c r="BD4" s="3"/>
    </row>
    <row r="5" spans="1:95" ht="15" customHeight="1" x14ac:dyDescent="0.15"/>
    <row r="6" spans="1:95" ht="12.6" customHeight="1" x14ac:dyDescent="0.15">
      <c r="A6" s="56"/>
      <c r="B6" s="56"/>
      <c r="C6" s="56"/>
      <c r="D6" s="56"/>
      <c r="E6" s="56"/>
      <c r="F6" s="56"/>
      <c r="J6" s="32" t="s">
        <v>11</v>
      </c>
      <c r="K6" s="33"/>
      <c r="L6" s="34"/>
      <c r="M6" s="32" t="s">
        <v>12</v>
      </c>
      <c r="N6" s="33"/>
      <c r="O6" s="34"/>
      <c r="AC6" s="32" t="s">
        <v>11</v>
      </c>
      <c r="AD6" s="33"/>
      <c r="AE6" s="34"/>
      <c r="AF6" s="32" t="s">
        <v>12</v>
      </c>
      <c r="AG6" s="33"/>
      <c r="AH6" s="34"/>
      <c r="AV6" s="32" t="s">
        <v>11</v>
      </c>
      <c r="AW6" s="33"/>
      <c r="AX6" s="34"/>
      <c r="AY6" s="32" t="s">
        <v>12</v>
      </c>
      <c r="AZ6" s="33"/>
      <c r="BA6" s="34"/>
    </row>
    <row r="7" spans="1:95" ht="13.5" customHeight="1" thickBot="1" x14ac:dyDescent="0.2">
      <c r="A7" s="56"/>
      <c r="B7" s="56"/>
      <c r="C7" s="56"/>
      <c r="D7" s="56"/>
      <c r="E7" s="56"/>
      <c r="F7" s="56"/>
      <c r="J7" s="37" t="str">
        <f>IF(J9&lt;=1,"○",IF(AND(J9&gt;1,J9&lt;1.06),"△","×"))</f>
        <v>△</v>
      </c>
      <c r="K7" s="38"/>
      <c r="L7" s="39"/>
      <c r="M7" s="37" t="str">
        <f>IF(M9&lt;=1,"○",IF(AND(M9&gt;1,M9&lt;1.06),"△","×"))</f>
        <v>△</v>
      </c>
      <c r="N7" s="38"/>
      <c r="O7" s="39"/>
      <c r="AC7" s="37" t="str">
        <f>IF(AC9&lt;=1,"○",IF(AND(AC9&gt;1,AC9&lt;1.06),"△","×"))</f>
        <v>△</v>
      </c>
      <c r="AD7" s="38"/>
      <c r="AE7" s="39"/>
      <c r="AF7" s="37" t="str">
        <f>IF(AF9&lt;=1,"○",IF(AND(AF9&gt;1,AF9&lt;1.06),"△","×"))</f>
        <v>○</v>
      </c>
      <c r="AG7" s="38"/>
      <c r="AH7" s="39"/>
      <c r="AV7" s="37" t="str">
        <f>IF(AV9&lt;=1,"○",IF(AND(AV9&gt;1,AV9&lt;1.06),"△","×"))</f>
        <v>△</v>
      </c>
      <c r="AW7" s="38"/>
      <c r="AX7" s="39"/>
      <c r="AY7" s="37" t="str">
        <f>IF(AY9&lt;=1,"○",IF(AND(AY9&gt;1,AY9&lt;1.06),"△","×"))</f>
        <v>△</v>
      </c>
      <c r="AZ7" s="38"/>
      <c r="BA7" s="39"/>
    </row>
    <row r="8" spans="1:95" ht="13.5" customHeight="1" x14ac:dyDescent="0.15">
      <c r="A8" s="50" t="s">
        <v>20</v>
      </c>
      <c r="B8" s="51"/>
      <c r="C8" s="51"/>
      <c r="D8" s="52"/>
      <c r="E8" s="5"/>
      <c r="F8" s="5"/>
      <c r="J8" s="40"/>
      <c r="K8" s="41"/>
      <c r="L8" s="42"/>
      <c r="M8" s="40"/>
      <c r="N8" s="41"/>
      <c r="O8" s="42"/>
      <c r="T8" s="50" t="s">
        <v>21</v>
      </c>
      <c r="U8" s="51"/>
      <c r="V8" s="51"/>
      <c r="W8" s="52"/>
      <c r="AC8" s="40"/>
      <c r="AD8" s="41"/>
      <c r="AE8" s="42"/>
      <c r="AF8" s="40"/>
      <c r="AG8" s="41"/>
      <c r="AH8" s="42"/>
      <c r="AM8" s="50" t="s">
        <v>22</v>
      </c>
      <c r="AN8" s="51"/>
      <c r="AO8" s="51"/>
      <c r="AP8" s="52"/>
      <c r="AV8" s="40"/>
      <c r="AW8" s="41"/>
      <c r="AX8" s="42"/>
      <c r="AY8" s="40"/>
      <c r="AZ8" s="41"/>
      <c r="BA8" s="42"/>
      <c r="BG8" s="20" t="s">
        <v>17</v>
      </c>
    </row>
    <row r="9" spans="1:95" ht="12.6" customHeight="1" thickBot="1" x14ac:dyDescent="0.2">
      <c r="A9" s="53"/>
      <c r="B9" s="54"/>
      <c r="C9" s="54"/>
      <c r="D9" s="55"/>
      <c r="E9" s="6"/>
      <c r="F9" s="6"/>
      <c r="J9" s="43">
        <f>J12/G12</f>
        <v>1.0529247910863511</v>
      </c>
      <c r="K9" s="43"/>
      <c r="L9" s="43"/>
      <c r="M9" s="43">
        <f>J13/G13</f>
        <v>1.0236484223219668</v>
      </c>
      <c r="N9" s="43"/>
      <c r="O9" s="43"/>
      <c r="T9" s="53"/>
      <c r="U9" s="54"/>
      <c r="V9" s="54"/>
      <c r="W9" s="55"/>
      <c r="X9" s="6"/>
      <c r="Y9" s="6"/>
      <c r="Z9" s="1"/>
      <c r="AA9" s="1"/>
      <c r="AB9" s="1"/>
      <c r="AC9" s="43">
        <f>AC12/Z12</f>
        <v>1.0309278350515463</v>
      </c>
      <c r="AD9" s="43"/>
      <c r="AE9" s="43"/>
      <c r="AF9" s="43">
        <f>AC13/Z13</f>
        <v>0.99572542117173746</v>
      </c>
      <c r="AG9" s="43"/>
      <c r="AH9" s="43"/>
      <c r="AI9" s="1"/>
      <c r="AJ9" s="1"/>
      <c r="AK9" s="1"/>
      <c r="AM9" s="53"/>
      <c r="AN9" s="54"/>
      <c r="AO9" s="54"/>
      <c r="AP9" s="55"/>
      <c r="AQ9" s="6"/>
      <c r="AR9" s="6"/>
      <c r="AS9" s="1"/>
      <c r="AT9" s="1"/>
      <c r="AU9" s="1"/>
      <c r="AV9" s="43">
        <f>AV12/AS12</f>
        <v>1.0297482837528604</v>
      </c>
      <c r="AW9" s="43"/>
      <c r="AX9" s="43"/>
      <c r="AY9" s="43">
        <f>AV13/AS13</f>
        <v>1.029023746701847</v>
      </c>
      <c r="AZ9" s="43"/>
      <c r="BA9" s="43"/>
      <c r="BB9" s="1"/>
      <c r="BC9" s="1"/>
      <c r="BD9" s="1"/>
      <c r="BF9" s="1" t="s">
        <v>20</v>
      </c>
      <c r="BG9" s="21" t="s">
        <v>3</v>
      </c>
    </row>
    <row r="10" spans="1:95" x14ac:dyDescent="0.15">
      <c r="A10" s="7"/>
      <c r="B10" s="2"/>
      <c r="C10" s="2"/>
      <c r="D10" s="2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9"/>
      <c r="T10" s="10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9"/>
      <c r="AM10" s="10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9"/>
      <c r="BE10" s="11"/>
      <c r="BF10" s="12"/>
      <c r="BG10" s="22" t="s">
        <v>13</v>
      </c>
      <c r="BH10" s="22" t="s">
        <v>0</v>
      </c>
      <c r="BI10" s="22" t="s">
        <v>1</v>
      </c>
      <c r="BJ10" s="22" t="s">
        <v>2</v>
      </c>
      <c r="BK10" s="22" t="s">
        <v>3</v>
      </c>
      <c r="BL10" s="22" t="s">
        <v>4</v>
      </c>
      <c r="BM10" s="22" t="s">
        <v>5</v>
      </c>
      <c r="BN10" s="22" t="s">
        <v>6</v>
      </c>
      <c r="BO10" s="22" t="s">
        <v>7</v>
      </c>
      <c r="BP10" s="22" t="s">
        <v>8</v>
      </c>
      <c r="BQ10" s="22" t="s">
        <v>9</v>
      </c>
      <c r="BR10" s="22" t="s">
        <v>10</v>
      </c>
      <c r="BS10" s="29" t="s">
        <v>34</v>
      </c>
      <c r="BT10" s="31"/>
      <c r="BU10" s="18" t="s">
        <v>13</v>
      </c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</row>
    <row r="11" spans="1:95" x14ac:dyDescent="0.15">
      <c r="A11" s="7"/>
      <c r="B11" s="2"/>
      <c r="C11" s="11"/>
      <c r="D11" s="57"/>
      <c r="E11" s="58"/>
      <c r="F11" s="59"/>
      <c r="G11" s="32" t="s">
        <v>14</v>
      </c>
      <c r="H11" s="33"/>
      <c r="I11" s="34"/>
      <c r="J11" s="32" t="s">
        <v>15</v>
      </c>
      <c r="K11" s="33"/>
      <c r="L11" s="34"/>
      <c r="M11" s="32" t="s">
        <v>16</v>
      </c>
      <c r="N11" s="33"/>
      <c r="O11" s="34"/>
      <c r="P11" s="13"/>
      <c r="Q11" s="3"/>
      <c r="R11" s="11"/>
      <c r="T11" s="7"/>
      <c r="V11" s="11"/>
      <c r="W11" s="57"/>
      <c r="X11" s="58"/>
      <c r="Y11" s="59"/>
      <c r="Z11" s="32" t="s">
        <v>14</v>
      </c>
      <c r="AA11" s="33"/>
      <c r="AB11" s="34"/>
      <c r="AC11" s="32" t="s">
        <v>15</v>
      </c>
      <c r="AD11" s="33"/>
      <c r="AE11" s="34"/>
      <c r="AF11" s="32" t="s">
        <v>16</v>
      </c>
      <c r="AG11" s="33"/>
      <c r="AH11" s="34"/>
      <c r="AI11" s="13"/>
      <c r="AJ11" s="3"/>
      <c r="AK11" s="11"/>
      <c r="AM11" s="7"/>
      <c r="AO11" s="11"/>
      <c r="AP11" s="57"/>
      <c r="AQ11" s="58"/>
      <c r="AR11" s="59"/>
      <c r="AS11" s="32" t="s">
        <v>14</v>
      </c>
      <c r="AT11" s="33"/>
      <c r="AU11" s="34"/>
      <c r="AV11" s="32" t="s">
        <v>15</v>
      </c>
      <c r="AW11" s="33"/>
      <c r="AX11" s="34"/>
      <c r="AY11" s="32" t="s">
        <v>16</v>
      </c>
      <c r="AZ11" s="33"/>
      <c r="BA11" s="34"/>
      <c r="BB11" s="13"/>
      <c r="BC11" s="3"/>
      <c r="BD11" s="11"/>
      <c r="BE11" s="11"/>
      <c r="BF11" s="12" t="s">
        <v>30</v>
      </c>
      <c r="BG11" s="23">
        <f t="shared" ref="BG11:BR11" si="0">SUM(BG20,BG29,BG38,BG47,BG56)</f>
        <v>1300</v>
      </c>
      <c r="BH11" s="23">
        <f t="shared" si="0"/>
        <v>850</v>
      </c>
      <c r="BI11" s="23">
        <f t="shared" si="0"/>
        <v>1150</v>
      </c>
      <c r="BJ11" s="23">
        <f t="shared" si="0"/>
        <v>1800</v>
      </c>
      <c r="BK11" s="23">
        <f t="shared" si="0"/>
        <v>1800</v>
      </c>
      <c r="BL11" s="23">
        <f t="shared" si="0"/>
        <v>1550</v>
      </c>
      <c r="BM11" s="23">
        <f t="shared" si="0"/>
        <v>1100</v>
      </c>
      <c r="BN11" s="23">
        <f t="shared" si="0"/>
        <v>1100</v>
      </c>
      <c r="BO11" s="23">
        <f t="shared" si="0"/>
        <v>1350</v>
      </c>
      <c r="BP11" s="23">
        <f t="shared" si="0"/>
        <v>1550</v>
      </c>
      <c r="BQ11" s="23">
        <f t="shared" si="0"/>
        <v>1550</v>
      </c>
      <c r="BR11" s="23">
        <f t="shared" si="0"/>
        <v>1300</v>
      </c>
      <c r="BS11" s="19">
        <f>SUM(BG11:BR11)</f>
        <v>16400</v>
      </c>
      <c r="BT11" s="31"/>
      <c r="BU11" s="18" t="s">
        <v>36</v>
      </c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</row>
    <row r="12" spans="1:95" x14ac:dyDescent="0.15">
      <c r="A12" s="7"/>
      <c r="B12" s="2"/>
      <c r="C12" s="11"/>
      <c r="D12" s="32" t="s">
        <v>11</v>
      </c>
      <c r="E12" s="33"/>
      <c r="F12" s="34"/>
      <c r="G12" s="44">
        <f>HLOOKUP(BG9,BF10:BR16,3,0)</f>
        <v>1795</v>
      </c>
      <c r="H12" s="45"/>
      <c r="I12" s="46"/>
      <c r="J12" s="44">
        <f>HLOOKUP(BG9,BF10:BR16,4,0)</f>
        <v>1890</v>
      </c>
      <c r="K12" s="45"/>
      <c r="L12" s="46"/>
      <c r="M12" s="47">
        <f>G12-J12</f>
        <v>-95</v>
      </c>
      <c r="N12" s="48"/>
      <c r="O12" s="49"/>
      <c r="P12" s="13"/>
      <c r="Q12" s="3"/>
      <c r="R12" s="11"/>
      <c r="T12" s="7"/>
      <c r="V12" s="11"/>
      <c r="W12" s="32" t="s">
        <v>11</v>
      </c>
      <c r="X12" s="33"/>
      <c r="Y12" s="34"/>
      <c r="Z12" s="60">
        <f>HLOOKUP(BG9,BF19:BR25,3,0)</f>
        <v>485</v>
      </c>
      <c r="AA12" s="61"/>
      <c r="AB12" s="62"/>
      <c r="AC12" s="63">
        <f>HLOOKUP(BG9,BF19:BR25,4,0)</f>
        <v>500</v>
      </c>
      <c r="AD12" s="64"/>
      <c r="AE12" s="65"/>
      <c r="AF12" s="47">
        <f>Z12-AC12</f>
        <v>-15</v>
      </c>
      <c r="AG12" s="48"/>
      <c r="AH12" s="49"/>
      <c r="AI12" s="13"/>
      <c r="AJ12" s="3"/>
      <c r="AK12" s="11"/>
      <c r="AM12" s="7"/>
      <c r="AO12" s="11"/>
      <c r="AP12" s="32" t="s">
        <v>11</v>
      </c>
      <c r="AQ12" s="33"/>
      <c r="AR12" s="34"/>
      <c r="AS12" s="44">
        <f>HLOOKUP(BG9,BF28:BR34,3,0)</f>
        <v>437</v>
      </c>
      <c r="AT12" s="45"/>
      <c r="AU12" s="46"/>
      <c r="AV12" s="44">
        <f>HLOOKUP(BG9,BF28:BR34,4,0)</f>
        <v>450</v>
      </c>
      <c r="AW12" s="45"/>
      <c r="AX12" s="46"/>
      <c r="AY12" s="47">
        <f>AS12-AV12</f>
        <v>-13</v>
      </c>
      <c r="AZ12" s="48"/>
      <c r="BA12" s="49"/>
      <c r="BB12" s="13"/>
      <c r="BC12" s="3"/>
      <c r="BD12" s="11"/>
      <c r="BE12" s="11"/>
      <c r="BF12" s="17" t="s">
        <v>31</v>
      </c>
      <c r="BG12" s="24">
        <f t="shared" ref="BG12:BR12" si="1">SUM(BG21,BG30,BG39,BG48,BG57)</f>
        <v>1261</v>
      </c>
      <c r="BH12" s="24">
        <f t="shared" si="1"/>
        <v>1044.5</v>
      </c>
      <c r="BI12" s="24">
        <f t="shared" si="1"/>
        <v>1448</v>
      </c>
      <c r="BJ12" s="24">
        <f t="shared" si="1"/>
        <v>1915</v>
      </c>
      <c r="BK12" s="24">
        <f t="shared" si="1"/>
        <v>1795</v>
      </c>
      <c r="BL12" s="24">
        <f t="shared" si="1"/>
        <v>1668</v>
      </c>
      <c r="BM12" s="24">
        <f t="shared" si="1"/>
        <v>1278.5</v>
      </c>
      <c r="BN12" s="24">
        <f t="shared" si="1"/>
        <v>1313.5</v>
      </c>
      <c r="BO12" s="24">
        <f t="shared" si="1"/>
        <v>1606.5</v>
      </c>
      <c r="BP12" s="24">
        <f t="shared" si="1"/>
        <v>1765</v>
      </c>
      <c r="BQ12" s="24">
        <f t="shared" si="1"/>
        <v>1808</v>
      </c>
      <c r="BR12" s="24">
        <f t="shared" si="1"/>
        <v>1660</v>
      </c>
      <c r="BS12" s="19">
        <f>SUM(BG12:BR12)</f>
        <v>18563</v>
      </c>
      <c r="BT12" s="31"/>
      <c r="BU12" s="18" t="s">
        <v>1</v>
      </c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</row>
    <row r="13" spans="1:95" x14ac:dyDescent="0.15">
      <c r="A13" s="7"/>
      <c r="B13" s="2"/>
      <c r="C13" s="11"/>
      <c r="D13" s="32" t="s">
        <v>12</v>
      </c>
      <c r="E13" s="33"/>
      <c r="F13" s="34"/>
      <c r="G13" s="44">
        <f>HLOOKUP(BG9,BF10:BR16,6,0)</f>
        <v>7463.5</v>
      </c>
      <c r="H13" s="45"/>
      <c r="I13" s="46"/>
      <c r="J13" s="44">
        <f>HLOOKUP(BG9,BF10:BR16,7,0)</f>
        <v>7640</v>
      </c>
      <c r="K13" s="45"/>
      <c r="L13" s="46"/>
      <c r="M13" s="47">
        <f>G13-J13</f>
        <v>-176.5</v>
      </c>
      <c r="N13" s="48"/>
      <c r="O13" s="49"/>
      <c r="P13" s="13"/>
      <c r="Q13" s="3"/>
      <c r="R13" s="11"/>
      <c r="T13" s="7"/>
      <c r="V13" s="11"/>
      <c r="W13" s="32" t="s">
        <v>12</v>
      </c>
      <c r="X13" s="33"/>
      <c r="Y13" s="34"/>
      <c r="Z13" s="60">
        <f>HLOOKUP(BG9,BF19:BR25,6,0)</f>
        <v>1988.5</v>
      </c>
      <c r="AA13" s="61"/>
      <c r="AB13" s="62"/>
      <c r="AC13" s="63">
        <f>HLOOKUP(BG9,BF19:BR25,7,0)</f>
        <v>1980</v>
      </c>
      <c r="AD13" s="64"/>
      <c r="AE13" s="65"/>
      <c r="AF13" s="47">
        <f>Z13-AC13</f>
        <v>8.5</v>
      </c>
      <c r="AG13" s="48"/>
      <c r="AH13" s="49"/>
      <c r="AI13" s="13"/>
      <c r="AJ13" s="3"/>
      <c r="AK13" s="11"/>
      <c r="AM13" s="7"/>
      <c r="AO13" s="11"/>
      <c r="AP13" s="32" t="s">
        <v>12</v>
      </c>
      <c r="AQ13" s="33"/>
      <c r="AR13" s="34"/>
      <c r="AS13" s="44">
        <f>HLOOKUP(BG9,BF28:BR34,6,0)</f>
        <v>2274</v>
      </c>
      <c r="AT13" s="45"/>
      <c r="AU13" s="46"/>
      <c r="AV13" s="44">
        <f>HLOOKUP(BG9,BF28:BR34,7,0)</f>
        <v>2340</v>
      </c>
      <c r="AW13" s="45"/>
      <c r="AX13" s="46"/>
      <c r="AY13" s="47">
        <f>AS13-AV13</f>
        <v>-66</v>
      </c>
      <c r="AZ13" s="48"/>
      <c r="BA13" s="49"/>
      <c r="BB13" s="13"/>
      <c r="BC13" s="3"/>
      <c r="BD13" s="11"/>
      <c r="BE13" s="11"/>
      <c r="BF13" s="17" t="s">
        <v>28</v>
      </c>
      <c r="BG13" s="25">
        <f>SUM(BG22,BG31,BG40,BG49,BG58)</f>
        <v>1290</v>
      </c>
      <c r="BH13" s="25">
        <f>SUM(BH22,BH31,BH40,BH49,BH58)</f>
        <v>1060</v>
      </c>
      <c r="BI13" s="25">
        <f>SUM(BI22,BI31,BI40,BI49,BI58)</f>
        <v>1430</v>
      </c>
      <c r="BJ13" s="25">
        <f>SUM(BJ22,BJ31,BJ40,BJ49,BJ58)</f>
        <v>1970</v>
      </c>
      <c r="BK13" s="25">
        <f>SUM(BK22,BK31,BK40,BK49,BK58)</f>
        <v>1890</v>
      </c>
      <c r="BL13" s="25"/>
      <c r="BM13" s="25"/>
      <c r="BN13" s="25"/>
      <c r="BO13" s="25"/>
      <c r="BP13" s="25"/>
      <c r="BQ13" s="25"/>
      <c r="BR13" s="25"/>
      <c r="BS13" s="19">
        <f>SUM(BG13:BR13)</f>
        <v>7640</v>
      </c>
      <c r="BT13" s="31"/>
      <c r="BU13" s="18" t="s">
        <v>2</v>
      </c>
    </row>
    <row r="14" spans="1:95" x14ac:dyDescent="0.15">
      <c r="A14" s="7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11"/>
      <c r="T14" s="7"/>
      <c r="AK14" s="11"/>
      <c r="AM14" s="7"/>
      <c r="BD14" s="11"/>
      <c r="BE14" s="11"/>
      <c r="BF14" s="12" t="s">
        <v>32</v>
      </c>
      <c r="BG14" s="22">
        <f>BG11</f>
        <v>1300</v>
      </c>
      <c r="BH14" s="22">
        <f t="shared" ref="BH14:BR14" si="2">BG14+BH11</f>
        <v>2150</v>
      </c>
      <c r="BI14" s="22">
        <f t="shared" si="2"/>
        <v>3300</v>
      </c>
      <c r="BJ14" s="22">
        <f t="shared" si="2"/>
        <v>5100</v>
      </c>
      <c r="BK14" s="22">
        <f t="shared" si="2"/>
        <v>6900</v>
      </c>
      <c r="BL14" s="22">
        <f t="shared" si="2"/>
        <v>8450</v>
      </c>
      <c r="BM14" s="22">
        <f t="shared" si="2"/>
        <v>9550</v>
      </c>
      <c r="BN14" s="22">
        <f t="shared" si="2"/>
        <v>10650</v>
      </c>
      <c r="BO14" s="22">
        <f t="shared" si="2"/>
        <v>12000</v>
      </c>
      <c r="BP14" s="22">
        <f t="shared" si="2"/>
        <v>13550</v>
      </c>
      <c r="BQ14" s="22">
        <f t="shared" si="2"/>
        <v>15100</v>
      </c>
      <c r="BR14" s="22">
        <f t="shared" si="2"/>
        <v>16400</v>
      </c>
      <c r="BT14" s="31"/>
      <c r="BU14" s="18" t="s">
        <v>3</v>
      </c>
    </row>
    <row r="15" spans="1:95" x14ac:dyDescent="0.15">
      <c r="A15" s="7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11"/>
      <c r="T15" s="7"/>
      <c r="AK15" s="11"/>
      <c r="AM15" s="7"/>
      <c r="BD15" s="11"/>
      <c r="BE15" s="11"/>
      <c r="BF15" s="17" t="s">
        <v>33</v>
      </c>
      <c r="BG15" s="21">
        <f>BG12</f>
        <v>1261</v>
      </c>
      <c r="BH15" s="21">
        <f t="shared" ref="BH15:BR15" si="3">BG15+BH12</f>
        <v>2305.5</v>
      </c>
      <c r="BI15" s="21">
        <f t="shared" si="3"/>
        <v>3753.5</v>
      </c>
      <c r="BJ15" s="21">
        <f t="shared" si="3"/>
        <v>5668.5</v>
      </c>
      <c r="BK15" s="21">
        <f t="shared" si="3"/>
        <v>7463.5</v>
      </c>
      <c r="BL15" s="21">
        <f t="shared" si="3"/>
        <v>9131.5</v>
      </c>
      <c r="BM15" s="21">
        <f t="shared" si="3"/>
        <v>10410</v>
      </c>
      <c r="BN15" s="21">
        <f t="shared" si="3"/>
        <v>11723.5</v>
      </c>
      <c r="BO15" s="21">
        <f t="shared" si="3"/>
        <v>13330</v>
      </c>
      <c r="BP15" s="21">
        <f t="shared" si="3"/>
        <v>15095</v>
      </c>
      <c r="BQ15" s="21">
        <f t="shared" si="3"/>
        <v>16903</v>
      </c>
      <c r="BR15" s="21">
        <f t="shared" si="3"/>
        <v>18563</v>
      </c>
      <c r="BU15" s="18" t="s">
        <v>4</v>
      </c>
    </row>
    <row r="16" spans="1:95" x14ac:dyDescent="0.15">
      <c r="A16" s="7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11"/>
      <c r="T16" s="7"/>
      <c r="AK16" s="11"/>
      <c r="AM16" s="7"/>
      <c r="BD16" s="11"/>
      <c r="BE16" s="11"/>
      <c r="BF16" s="17" t="s">
        <v>29</v>
      </c>
      <c r="BG16" s="21">
        <f>BG13</f>
        <v>1290</v>
      </c>
      <c r="BH16" s="21">
        <f>BG16+BH13</f>
        <v>2350</v>
      </c>
      <c r="BI16" s="21">
        <f>BH16+BI13</f>
        <v>3780</v>
      </c>
      <c r="BJ16" s="21">
        <f>BI16+BJ13</f>
        <v>5750</v>
      </c>
      <c r="BK16" s="21">
        <f>BJ16+BK13</f>
        <v>7640</v>
      </c>
      <c r="BL16" s="21"/>
      <c r="BM16" s="21"/>
      <c r="BN16" s="21"/>
      <c r="BO16" s="21"/>
      <c r="BP16" s="21"/>
      <c r="BQ16" s="21"/>
      <c r="BR16" s="21"/>
      <c r="BU16" s="18" t="s">
        <v>5</v>
      </c>
    </row>
    <row r="17" spans="1:85" x14ac:dyDescent="0.15">
      <c r="A17" s="7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11"/>
      <c r="T17" s="7"/>
      <c r="AK17" s="11"/>
      <c r="AM17" s="7"/>
      <c r="BD17" s="11"/>
      <c r="BU17" s="18" t="s">
        <v>6</v>
      </c>
    </row>
    <row r="18" spans="1:85" x14ac:dyDescent="0.15">
      <c r="A18" s="7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11"/>
      <c r="T18" s="7"/>
      <c r="AK18" s="11"/>
      <c r="AM18" s="7"/>
      <c r="BD18" s="11"/>
      <c r="BF18" s="1" t="s">
        <v>21</v>
      </c>
      <c r="BU18" s="18" t="s">
        <v>7</v>
      </c>
    </row>
    <row r="19" spans="1:85" x14ac:dyDescent="0.15">
      <c r="A19" s="7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11"/>
      <c r="T19" s="7"/>
      <c r="AK19" s="11"/>
      <c r="AM19" s="7"/>
      <c r="BD19" s="11"/>
      <c r="BF19" s="12"/>
      <c r="BG19" s="22" t="s">
        <v>13</v>
      </c>
      <c r="BH19" s="22" t="s">
        <v>0</v>
      </c>
      <c r="BI19" s="22" t="s">
        <v>1</v>
      </c>
      <c r="BJ19" s="22" t="s">
        <v>2</v>
      </c>
      <c r="BK19" s="22" t="s">
        <v>3</v>
      </c>
      <c r="BL19" s="22" t="s">
        <v>4</v>
      </c>
      <c r="BM19" s="22" t="s">
        <v>5</v>
      </c>
      <c r="BN19" s="22" t="s">
        <v>6</v>
      </c>
      <c r="BO19" s="22" t="s">
        <v>7</v>
      </c>
      <c r="BP19" s="22" t="s">
        <v>8</v>
      </c>
      <c r="BQ19" s="22" t="s">
        <v>9</v>
      </c>
      <c r="BR19" s="22" t="s">
        <v>10</v>
      </c>
      <c r="BS19" s="29" t="s">
        <v>34</v>
      </c>
      <c r="BU19" s="18" t="s">
        <v>8</v>
      </c>
    </row>
    <row r="20" spans="1:85" x14ac:dyDescent="0.15">
      <c r="A20" s="7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11"/>
      <c r="T20" s="7"/>
      <c r="AK20" s="11"/>
      <c r="AM20" s="7"/>
      <c r="BD20" s="11"/>
      <c r="BF20" s="12" t="s">
        <v>30</v>
      </c>
      <c r="BG20" s="23">
        <v>400</v>
      </c>
      <c r="BH20" s="23">
        <v>300</v>
      </c>
      <c r="BI20" s="23">
        <v>350</v>
      </c>
      <c r="BJ20" s="23">
        <v>500</v>
      </c>
      <c r="BK20" s="23">
        <v>500</v>
      </c>
      <c r="BL20" s="23">
        <v>450</v>
      </c>
      <c r="BM20" s="23">
        <v>350</v>
      </c>
      <c r="BN20" s="23">
        <v>350</v>
      </c>
      <c r="BO20" s="23">
        <v>400</v>
      </c>
      <c r="BP20" s="23">
        <v>450</v>
      </c>
      <c r="BQ20" s="23">
        <v>450</v>
      </c>
      <c r="BR20" s="23">
        <v>400</v>
      </c>
      <c r="BS20" s="19">
        <f>SUM(BG20:BR20)</f>
        <v>4900</v>
      </c>
      <c r="BU20" s="18" t="s">
        <v>9</v>
      </c>
    </row>
    <row r="21" spans="1:85" x14ac:dyDescent="0.15">
      <c r="A21" s="7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11"/>
      <c r="T21" s="7"/>
      <c r="AK21" s="11"/>
      <c r="AM21" s="7"/>
      <c r="BD21" s="11"/>
      <c r="BF21" s="17" t="s">
        <v>31</v>
      </c>
      <c r="BG21" s="24">
        <f t="shared" ref="BG21:BR21" si="4">BG20*0.97</f>
        <v>388</v>
      </c>
      <c r="BH21" s="24">
        <f t="shared" si="4"/>
        <v>291</v>
      </c>
      <c r="BI21" s="24">
        <f t="shared" si="4"/>
        <v>339.5</v>
      </c>
      <c r="BJ21" s="24">
        <f t="shared" si="4"/>
        <v>485</v>
      </c>
      <c r="BK21" s="24">
        <f t="shared" si="4"/>
        <v>485</v>
      </c>
      <c r="BL21" s="24">
        <f t="shared" si="4"/>
        <v>436.5</v>
      </c>
      <c r="BM21" s="24">
        <f t="shared" si="4"/>
        <v>339.5</v>
      </c>
      <c r="BN21" s="24">
        <f t="shared" si="4"/>
        <v>339.5</v>
      </c>
      <c r="BO21" s="24">
        <f t="shared" si="4"/>
        <v>388</v>
      </c>
      <c r="BP21" s="24">
        <f t="shared" si="4"/>
        <v>436.5</v>
      </c>
      <c r="BQ21" s="24">
        <f t="shared" si="4"/>
        <v>436.5</v>
      </c>
      <c r="BR21" s="24">
        <f t="shared" si="4"/>
        <v>388</v>
      </c>
      <c r="BS21" s="30">
        <f>SUM(BG21:BR21)</f>
        <v>4753</v>
      </c>
      <c r="BT21" s="30"/>
      <c r="BU21" s="18" t="s">
        <v>10</v>
      </c>
      <c r="BV21"/>
      <c r="BW21"/>
      <c r="BX21"/>
      <c r="BY21"/>
      <c r="BZ21"/>
      <c r="CA21"/>
      <c r="CB21"/>
      <c r="CC21"/>
      <c r="CD21"/>
      <c r="CE21"/>
      <c r="CF21"/>
      <c r="CG21"/>
    </row>
    <row r="22" spans="1:85" x14ac:dyDescent="0.15">
      <c r="A22" s="7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11"/>
      <c r="T22" s="7"/>
      <c r="AK22" s="11"/>
      <c r="AM22" s="7"/>
      <c r="BD22" s="11"/>
      <c r="BF22" s="17" t="s">
        <v>28</v>
      </c>
      <c r="BG22" s="24">
        <v>350</v>
      </c>
      <c r="BH22" s="26">
        <v>290</v>
      </c>
      <c r="BI22" s="26">
        <v>340</v>
      </c>
      <c r="BJ22" s="26">
        <v>500</v>
      </c>
      <c r="BK22" s="26">
        <v>500</v>
      </c>
      <c r="BL22" s="26"/>
      <c r="BM22" s="27"/>
      <c r="BN22" s="27"/>
      <c r="BO22" s="27"/>
      <c r="BP22" s="28"/>
      <c r="BQ22" s="27"/>
      <c r="BR22" s="27"/>
      <c r="BS22" s="30">
        <f>SUM(BG22:BR22)</f>
        <v>1980</v>
      </c>
      <c r="BT22" s="30"/>
      <c r="BU22"/>
      <c r="BV22"/>
      <c r="BW22"/>
      <c r="BX22"/>
      <c r="BY22"/>
      <c r="BZ22"/>
      <c r="CA22"/>
      <c r="CB22"/>
      <c r="CC22"/>
      <c r="CD22"/>
      <c r="CE22"/>
      <c r="CF22"/>
      <c r="CG22"/>
    </row>
    <row r="23" spans="1:85" x14ac:dyDescent="0.15">
      <c r="A23" s="7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11"/>
      <c r="T23" s="7"/>
      <c r="AK23" s="11"/>
      <c r="AM23" s="7"/>
      <c r="BD23" s="11"/>
      <c r="BF23" s="12" t="s">
        <v>32</v>
      </c>
      <c r="BG23" s="22">
        <f>BG20</f>
        <v>400</v>
      </c>
      <c r="BH23" s="22">
        <f t="shared" ref="BH23:BR23" si="5">BG23+BH20</f>
        <v>700</v>
      </c>
      <c r="BI23" s="22">
        <f t="shared" si="5"/>
        <v>1050</v>
      </c>
      <c r="BJ23" s="22">
        <f t="shared" si="5"/>
        <v>1550</v>
      </c>
      <c r="BK23" s="22">
        <f t="shared" si="5"/>
        <v>2050</v>
      </c>
      <c r="BL23" s="22">
        <f t="shared" si="5"/>
        <v>2500</v>
      </c>
      <c r="BM23" s="22">
        <f t="shared" si="5"/>
        <v>2850</v>
      </c>
      <c r="BN23" s="22">
        <f t="shared" si="5"/>
        <v>3200</v>
      </c>
      <c r="BO23" s="22">
        <f t="shared" si="5"/>
        <v>3600</v>
      </c>
      <c r="BP23" s="22">
        <f t="shared" si="5"/>
        <v>4050</v>
      </c>
      <c r="BQ23" s="22">
        <f t="shared" si="5"/>
        <v>4500</v>
      </c>
      <c r="BR23" s="22">
        <f t="shared" si="5"/>
        <v>4900</v>
      </c>
      <c r="BS23" s="30"/>
      <c r="BT23" s="30"/>
      <c r="BU23"/>
      <c r="BV23"/>
      <c r="BW23"/>
      <c r="BX23"/>
      <c r="BY23"/>
      <c r="BZ23"/>
      <c r="CA23"/>
      <c r="CB23"/>
      <c r="CC23"/>
      <c r="CD23"/>
      <c r="CE23"/>
      <c r="CF23"/>
      <c r="CG23"/>
    </row>
    <row r="24" spans="1:85" x14ac:dyDescent="0.15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6"/>
      <c r="T24" s="14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6"/>
      <c r="AM24" s="14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6"/>
      <c r="BF24" s="17" t="s">
        <v>33</v>
      </c>
      <c r="BG24" s="21">
        <f>BG21</f>
        <v>388</v>
      </c>
      <c r="BH24" s="21">
        <f t="shared" ref="BH24:BR24" si="6">BG24+BH21</f>
        <v>679</v>
      </c>
      <c r="BI24" s="21">
        <f t="shared" si="6"/>
        <v>1018.5</v>
      </c>
      <c r="BJ24" s="21">
        <f t="shared" si="6"/>
        <v>1503.5</v>
      </c>
      <c r="BK24" s="21">
        <f t="shared" si="6"/>
        <v>1988.5</v>
      </c>
      <c r="BL24" s="21">
        <f t="shared" si="6"/>
        <v>2425</v>
      </c>
      <c r="BM24" s="21">
        <f t="shared" si="6"/>
        <v>2764.5</v>
      </c>
      <c r="BN24" s="21">
        <f t="shared" si="6"/>
        <v>3104</v>
      </c>
      <c r="BO24" s="21">
        <f t="shared" si="6"/>
        <v>3492</v>
      </c>
      <c r="BP24" s="21">
        <f t="shared" si="6"/>
        <v>3928.5</v>
      </c>
      <c r="BQ24" s="21">
        <f t="shared" si="6"/>
        <v>4365</v>
      </c>
      <c r="BR24" s="21">
        <f t="shared" si="6"/>
        <v>4753</v>
      </c>
      <c r="BS24" s="30"/>
      <c r="BT24" s="30"/>
      <c r="BU24"/>
      <c r="BV24"/>
      <c r="BW24"/>
      <c r="BX24"/>
      <c r="BY24"/>
      <c r="BZ24"/>
      <c r="CA24"/>
      <c r="CB24"/>
      <c r="CC24"/>
      <c r="CD24"/>
      <c r="CE24"/>
      <c r="CF24"/>
      <c r="CG24"/>
    </row>
    <row r="25" spans="1:85" ht="12.6" customHeight="1" x14ac:dyDescent="0.15"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F25" s="17" t="s">
        <v>29</v>
      </c>
      <c r="BG25" s="21">
        <f>BG22</f>
        <v>350</v>
      </c>
      <c r="BH25" s="21">
        <f>BG25+BH22</f>
        <v>640</v>
      </c>
      <c r="BI25" s="21">
        <f>BH25+BI22</f>
        <v>980</v>
      </c>
      <c r="BJ25" s="21">
        <f>BI25+BJ22</f>
        <v>1480</v>
      </c>
      <c r="BK25" s="21">
        <f>BJ25+BK22</f>
        <v>1980</v>
      </c>
      <c r="BL25" s="21"/>
      <c r="BM25" s="21"/>
      <c r="BN25" s="21"/>
      <c r="BO25" s="21"/>
      <c r="BP25" s="21"/>
      <c r="BQ25" s="21"/>
      <c r="BR25" s="21"/>
      <c r="BS25" s="30"/>
      <c r="BT25" s="30"/>
      <c r="BU25"/>
      <c r="BV25"/>
      <c r="BW25"/>
      <c r="BX25"/>
      <c r="BY25"/>
      <c r="BZ25"/>
      <c r="CA25"/>
      <c r="CB25"/>
      <c r="CC25"/>
      <c r="CD25"/>
      <c r="CE25"/>
      <c r="CF25"/>
      <c r="CG25"/>
    </row>
    <row r="26" spans="1:85" ht="12.6" customHeight="1" x14ac:dyDescent="0.15">
      <c r="A26" s="56"/>
      <c r="B26" s="56"/>
      <c r="C26" s="56"/>
      <c r="D26" s="56"/>
      <c r="E26" s="56"/>
      <c r="F26" s="56"/>
      <c r="J26" s="32" t="s">
        <v>11</v>
      </c>
      <c r="K26" s="33"/>
      <c r="L26" s="34"/>
      <c r="M26" s="32" t="s">
        <v>12</v>
      </c>
      <c r="N26" s="33"/>
      <c r="O26" s="34"/>
      <c r="AC26" s="32" t="s">
        <v>11</v>
      </c>
      <c r="AD26" s="33"/>
      <c r="AE26" s="34"/>
      <c r="AF26" s="32" t="s">
        <v>12</v>
      </c>
      <c r="AG26" s="33"/>
      <c r="AH26" s="34"/>
      <c r="AV26" s="32" t="s">
        <v>11</v>
      </c>
      <c r="AW26" s="33"/>
      <c r="AX26" s="34"/>
      <c r="AY26" s="32" t="s">
        <v>12</v>
      </c>
      <c r="AZ26" s="33"/>
      <c r="BA26" s="34"/>
      <c r="BS26" s="30"/>
      <c r="BT26" s="30"/>
      <c r="BU26"/>
      <c r="BV26"/>
      <c r="BW26"/>
      <c r="BX26"/>
      <c r="BY26"/>
      <c r="BZ26"/>
      <c r="CA26"/>
      <c r="CB26"/>
      <c r="CC26"/>
      <c r="CD26"/>
      <c r="CE26"/>
      <c r="CF26"/>
      <c r="CG26"/>
    </row>
    <row r="27" spans="1:85" ht="13.5" customHeight="1" thickBot="1" x14ac:dyDescent="0.2">
      <c r="A27" s="56"/>
      <c r="B27" s="56"/>
      <c r="C27" s="56"/>
      <c r="D27" s="56"/>
      <c r="E27" s="56"/>
      <c r="F27" s="56"/>
      <c r="J27" s="37" t="str">
        <f>IF(J29&lt;=1,"○",IF(AND(J29&gt;1,J29&lt;1.06),"△","×"))</f>
        <v>×</v>
      </c>
      <c r="K27" s="38"/>
      <c r="L27" s="39"/>
      <c r="M27" s="37" t="str">
        <f>IF(M29&lt;=1,"○",IF(AND(M29&gt;1,M29&lt;1.06),"△","×"))</f>
        <v>△</v>
      </c>
      <c r="N27" s="38"/>
      <c r="O27" s="39"/>
      <c r="AC27" s="37" t="str">
        <f>IF(AC29&lt;=1,"○",IF(AND(AC29&gt;1,AC29&lt;1.06),"△","×"))</f>
        <v>×</v>
      </c>
      <c r="AD27" s="38"/>
      <c r="AE27" s="39"/>
      <c r="AF27" s="37" t="str">
        <f>IF(AF29&lt;=1,"○",IF(AND(AF29&gt;1,AF29&lt;1.06),"△","×"))</f>
        <v>△</v>
      </c>
      <c r="AG27" s="38"/>
      <c r="AH27" s="39"/>
      <c r="AV27" s="37" t="str">
        <f>IF(AV29&lt;=1,"○",IF(AND(AV29&gt;1,AV29&lt;1.06),"△","×"))</f>
        <v>×</v>
      </c>
      <c r="AW27" s="38"/>
      <c r="AX27" s="39"/>
      <c r="AY27" s="37" t="str">
        <f>IF(AY29&lt;=1,"○",IF(AND(AY29&gt;1,AY29&lt;1.06),"△","×"))</f>
        <v>△</v>
      </c>
      <c r="AZ27" s="38"/>
      <c r="BA27" s="39"/>
      <c r="BF27" s="1" t="s">
        <v>22</v>
      </c>
    </row>
    <row r="28" spans="1:85" ht="13.5" customHeight="1" x14ac:dyDescent="0.15">
      <c r="A28" s="50" t="s">
        <v>23</v>
      </c>
      <c r="B28" s="51"/>
      <c r="C28" s="51"/>
      <c r="D28" s="52"/>
      <c r="E28" s="5"/>
      <c r="F28" s="5"/>
      <c r="J28" s="40"/>
      <c r="K28" s="41"/>
      <c r="L28" s="42"/>
      <c r="M28" s="40"/>
      <c r="N28" s="41"/>
      <c r="O28" s="42"/>
      <c r="T28" s="50" t="s">
        <v>24</v>
      </c>
      <c r="U28" s="51"/>
      <c r="V28" s="51"/>
      <c r="W28" s="52"/>
      <c r="AC28" s="40"/>
      <c r="AD28" s="41"/>
      <c r="AE28" s="42"/>
      <c r="AF28" s="40"/>
      <c r="AG28" s="41"/>
      <c r="AH28" s="42"/>
      <c r="AM28" s="50" t="s">
        <v>25</v>
      </c>
      <c r="AN28" s="51"/>
      <c r="AO28" s="51"/>
      <c r="AP28" s="52"/>
      <c r="AV28" s="40"/>
      <c r="AW28" s="41"/>
      <c r="AX28" s="42"/>
      <c r="AY28" s="40"/>
      <c r="AZ28" s="41"/>
      <c r="BA28" s="42"/>
      <c r="BF28" s="12"/>
      <c r="BG28" s="22" t="s">
        <v>13</v>
      </c>
      <c r="BH28" s="22" t="s">
        <v>0</v>
      </c>
      <c r="BI28" s="22" t="s">
        <v>1</v>
      </c>
      <c r="BJ28" s="22" t="s">
        <v>2</v>
      </c>
      <c r="BK28" s="22" t="s">
        <v>3</v>
      </c>
      <c r="BL28" s="22" t="s">
        <v>4</v>
      </c>
      <c r="BM28" s="22" t="s">
        <v>5</v>
      </c>
      <c r="BN28" s="22" t="s">
        <v>6</v>
      </c>
      <c r="BO28" s="22" t="s">
        <v>7</v>
      </c>
      <c r="BP28" s="22" t="s">
        <v>8</v>
      </c>
      <c r="BQ28" s="22" t="s">
        <v>9</v>
      </c>
      <c r="BR28" s="22" t="s">
        <v>10</v>
      </c>
      <c r="BS28" s="29" t="s">
        <v>34</v>
      </c>
    </row>
    <row r="29" spans="1:85" ht="12.6" customHeight="1" thickBot="1" x14ac:dyDescent="0.2">
      <c r="A29" s="53"/>
      <c r="B29" s="54"/>
      <c r="C29" s="54"/>
      <c r="D29" s="55"/>
      <c r="E29" s="6"/>
      <c r="F29" s="6"/>
      <c r="J29" s="43">
        <f>J32/G32</f>
        <v>1.0603829160530192</v>
      </c>
      <c r="K29" s="43"/>
      <c r="L29" s="43"/>
      <c r="M29" s="43">
        <f>J33/G33</f>
        <v>1.0309278350515463</v>
      </c>
      <c r="N29" s="43"/>
      <c r="O29" s="43"/>
      <c r="T29" s="53"/>
      <c r="U29" s="54"/>
      <c r="V29" s="54"/>
      <c r="W29" s="55"/>
      <c r="X29" s="6"/>
      <c r="Y29" s="6"/>
      <c r="Z29" s="1"/>
      <c r="AA29" s="1"/>
      <c r="AB29" s="1"/>
      <c r="AC29" s="43">
        <f>AC32/Z32</f>
        <v>1.0996563573883162</v>
      </c>
      <c r="AD29" s="43"/>
      <c r="AE29" s="43"/>
      <c r="AF29" s="43">
        <f>AC33/Z33</f>
        <v>1.0402999062792877</v>
      </c>
      <c r="AG29" s="43"/>
      <c r="AH29" s="43"/>
      <c r="AI29" s="1"/>
      <c r="AJ29" s="1"/>
      <c r="AK29" s="1"/>
      <c r="AM29" s="53"/>
      <c r="AN29" s="54"/>
      <c r="AO29" s="54"/>
      <c r="AP29" s="55"/>
      <c r="AQ29" s="6"/>
      <c r="AR29" s="6"/>
      <c r="AS29" s="1"/>
      <c r="AT29" s="1"/>
      <c r="AU29" s="1"/>
      <c r="AV29" s="43">
        <f>AV32/AS32</f>
        <v>1.0721649484536082</v>
      </c>
      <c r="AW29" s="43"/>
      <c r="AX29" s="43"/>
      <c r="AY29" s="43">
        <f>AV33/AS33</f>
        <v>1.0423825887743414</v>
      </c>
      <c r="AZ29" s="43"/>
      <c r="BA29" s="43"/>
      <c r="BB29" s="1"/>
      <c r="BC29" s="1"/>
      <c r="BD29" s="1"/>
      <c r="BF29" s="12" t="s">
        <v>30</v>
      </c>
      <c r="BG29" s="23">
        <v>300</v>
      </c>
      <c r="BH29" s="23">
        <v>200</v>
      </c>
      <c r="BI29" s="23">
        <v>250</v>
      </c>
      <c r="BJ29" s="23">
        <v>400</v>
      </c>
      <c r="BK29" s="23">
        <v>400</v>
      </c>
      <c r="BL29" s="23">
        <v>350</v>
      </c>
      <c r="BM29" s="23">
        <v>250</v>
      </c>
      <c r="BN29" s="23">
        <v>250</v>
      </c>
      <c r="BO29" s="23">
        <v>300</v>
      </c>
      <c r="BP29" s="23">
        <v>350</v>
      </c>
      <c r="BQ29" s="23">
        <v>350</v>
      </c>
      <c r="BR29" s="23">
        <v>300</v>
      </c>
      <c r="BS29" s="19">
        <f>SUM(BG29:BR29)</f>
        <v>3700</v>
      </c>
    </row>
    <row r="30" spans="1:85" x14ac:dyDescent="0.15">
      <c r="A30" s="10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9"/>
      <c r="T30" s="10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9"/>
      <c r="AM30" s="10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9"/>
      <c r="BF30" s="17" t="s">
        <v>31</v>
      </c>
      <c r="BG30" s="24">
        <f>BG29*0.97</f>
        <v>291</v>
      </c>
      <c r="BH30" s="24">
        <v>414</v>
      </c>
      <c r="BI30" s="24">
        <v>575</v>
      </c>
      <c r="BJ30" s="24">
        <v>557</v>
      </c>
      <c r="BK30" s="24">
        <v>437</v>
      </c>
      <c r="BL30" s="24">
        <v>504</v>
      </c>
      <c r="BM30" s="24">
        <v>454</v>
      </c>
      <c r="BN30" s="24">
        <v>489</v>
      </c>
      <c r="BO30" s="24">
        <v>588</v>
      </c>
      <c r="BP30" s="24">
        <v>601</v>
      </c>
      <c r="BQ30" s="24">
        <v>644</v>
      </c>
      <c r="BR30" s="24">
        <v>690</v>
      </c>
      <c r="BS30" s="19">
        <f>SUM(BG30:BR30)</f>
        <v>6244</v>
      </c>
    </row>
    <row r="31" spans="1:85" x14ac:dyDescent="0.15">
      <c r="A31" s="7"/>
      <c r="B31" s="2"/>
      <c r="C31" s="11"/>
      <c r="D31" s="57"/>
      <c r="E31" s="58"/>
      <c r="F31" s="59"/>
      <c r="G31" s="32" t="s">
        <v>14</v>
      </c>
      <c r="H31" s="33"/>
      <c r="I31" s="34"/>
      <c r="J31" s="32" t="s">
        <v>15</v>
      </c>
      <c r="K31" s="33"/>
      <c r="L31" s="34"/>
      <c r="M31" s="32" t="s">
        <v>16</v>
      </c>
      <c r="N31" s="33"/>
      <c r="O31" s="34"/>
      <c r="P31" s="13"/>
      <c r="Q31" s="3"/>
      <c r="R31" s="11"/>
      <c r="T31" s="7"/>
      <c r="V31" s="11"/>
      <c r="W31" s="57"/>
      <c r="X31" s="58"/>
      <c r="Y31" s="59"/>
      <c r="Z31" s="32" t="s">
        <v>14</v>
      </c>
      <c r="AA31" s="33"/>
      <c r="AB31" s="34"/>
      <c r="AC31" s="32" t="s">
        <v>15</v>
      </c>
      <c r="AD31" s="33"/>
      <c r="AE31" s="34"/>
      <c r="AF31" s="32" t="s">
        <v>16</v>
      </c>
      <c r="AG31" s="33"/>
      <c r="AH31" s="34"/>
      <c r="AI31" s="13"/>
      <c r="AJ31" s="3"/>
      <c r="AK31" s="11"/>
      <c r="AM31" s="7"/>
      <c r="AO31" s="11"/>
      <c r="AP31" s="57"/>
      <c r="AQ31" s="58"/>
      <c r="AR31" s="59"/>
      <c r="AS31" s="32" t="s">
        <v>14</v>
      </c>
      <c r="AT31" s="33"/>
      <c r="AU31" s="34"/>
      <c r="AV31" s="32" t="s">
        <v>15</v>
      </c>
      <c r="AW31" s="33"/>
      <c r="AX31" s="34"/>
      <c r="AY31" s="32" t="s">
        <v>16</v>
      </c>
      <c r="AZ31" s="33"/>
      <c r="BA31" s="34"/>
      <c r="BB31" s="13"/>
      <c r="BC31" s="3"/>
      <c r="BD31" s="11"/>
      <c r="BF31" s="17" t="s">
        <v>28</v>
      </c>
      <c r="BG31" s="24">
        <v>350</v>
      </c>
      <c r="BH31" s="26">
        <v>420</v>
      </c>
      <c r="BI31" s="26">
        <v>550</v>
      </c>
      <c r="BJ31" s="26">
        <v>570</v>
      </c>
      <c r="BK31" s="26">
        <v>450</v>
      </c>
      <c r="BL31" s="26"/>
      <c r="BM31" s="27"/>
      <c r="BN31" s="27"/>
      <c r="BO31" s="27"/>
      <c r="BP31" s="28"/>
      <c r="BQ31" s="27"/>
      <c r="BR31" s="27"/>
      <c r="BS31" s="19">
        <f>SUM(BG31:BR31)</f>
        <v>2340</v>
      </c>
    </row>
    <row r="32" spans="1:85" x14ac:dyDescent="0.15">
      <c r="A32" s="7"/>
      <c r="B32" s="2"/>
      <c r="C32" s="11"/>
      <c r="D32" s="32" t="s">
        <v>11</v>
      </c>
      <c r="E32" s="33"/>
      <c r="F32" s="34"/>
      <c r="G32" s="63">
        <f>HLOOKUP(BG9,BF37:BR43,3,0)</f>
        <v>339.5</v>
      </c>
      <c r="H32" s="64"/>
      <c r="I32" s="65"/>
      <c r="J32" s="63">
        <f>HLOOKUP(BG9,BF37:BR43,4,0)</f>
        <v>360</v>
      </c>
      <c r="K32" s="64"/>
      <c r="L32" s="65"/>
      <c r="M32" s="47">
        <f>G32-J32</f>
        <v>-20.5</v>
      </c>
      <c r="N32" s="48"/>
      <c r="O32" s="49"/>
      <c r="P32" s="13"/>
      <c r="Q32" s="3"/>
      <c r="R32" s="11"/>
      <c r="T32" s="7"/>
      <c r="V32" s="11"/>
      <c r="W32" s="32" t="s">
        <v>11</v>
      </c>
      <c r="X32" s="33"/>
      <c r="Y32" s="34"/>
      <c r="Z32" s="60">
        <f>HLOOKUP(BG9,BF46:BR52,3,0)</f>
        <v>291</v>
      </c>
      <c r="AA32" s="61"/>
      <c r="AB32" s="62"/>
      <c r="AC32" s="63">
        <f>HLOOKUP(BG9,BF46:BR52,4,0)</f>
        <v>320</v>
      </c>
      <c r="AD32" s="64"/>
      <c r="AE32" s="65"/>
      <c r="AF32" s="47">
        <f>Z32-AC32</f>
        <v>-29</v>
      </c>
      <c r="AG32" s="48"/>
      <c r="AH32" s="49"/>
      <c r="AI32" s="13"/>
      <c r="AJ32" s="3"/>
      <c r="AK32" s="11"/>
      <c r="AM32" s="7"/>
      <c r="AO32" s="11"/>
      <c r="AP32" s="32" t="s">
        <v>11</v>
      </c>
      <c r="AQ32" s="33"/>
      <c r="AR32" s="34"/>
      <c r="AS32" s="44">
        <f>HLOOKUP(BG9,BF55:BR61,3,0)</f>
        <v>242.5</v>
      </c>
      <c r="AT32" s="45"/>
      <c r="AU32" s="46"/>
      <c r="AV32" s="44">
        <f>HLOOKUP(BG9,BF55:BR61,4,0)</f>
        <v>260</v>
      </c>
      <c r="AW32" s="45"/>
      <c r="AX32" s="46"/>
      <c r="AY32" s="47">
        <f>AS32-AV32</f>
        <v>-17.5</v>
      </c>
      <c r="AZ32" s="48"/>
      <c r="BA32" s="49"/>
      <c r="BB32" s="13"/>
      <c r="BC32" s="3"/>
      <c r="BD32" s="11"/>
      <c r="BF32" s="12" t="s">
        <v>32</v>
      </c>
      <c r="BG32" s="22">
        <f>BG29</f>
        <v>300</v>
      </c>
      <c r="BH32" s="22">
        <f t="shared" ref="BH32:BR32" si="7">BG32+BH29</f>
        <v>500</v>
      </c>
      <c r="BI32" s="22">
        <f t="shared" si="7"/>
        <v>750</v>
      </c>
      <c r="BJ32" s="22">
        <f t="shared" si="7"/>
        <v>1150</v>
      </c>
      <c r="BK32" s="22">
        <f t="shared" si="7"/>
        <v>1550</v>
      </c>
      <c r="BL32" s="22">
        <f t="shared" si="7"/>
        <v>1900</v>
      </c>
      <c r="BM32" s="22">
        <f t="shared" si="7"/>
        <v>2150</v>
      </c>
      <c r="BN32" s="22">
        <f t="shared" si="7"/>
        <v>2400</v>
      </c>
      <c r="BO32" s="22">
        <f t="shared" si="7"/>
        <v>2700</v>
      </c>
      <c r="BP32" s="22">
        <f t="shared" si="7"/>
        <v>3050</v>
      </c>
      <c r="BQ32" s="22">
        <f t="shared" si="7"/>
        <v>3400</v>
      </c>
      <c r="BR32" s="22">
        <f t="shared" si="7"/>
        <v>3700</v>
      </c>
    </row>
    <row r="33" spans="1:71" x14ac:dyDescent="0.15">
      <c r="A33" s="7"/>
      <c r="B33" s="2"/>
      <c r="C33" s="11"/>
      <c r="D33" s="32" t="s">
        <v>12</v>
      </c>
      <c r="E33" s="33"/>
      <c r="F33" s="34"/>
      <c r="G33" s="63">
        <f>HLOOKUP(BG9,BF37:BR43,6,0)</f>
        <v>1261</v>
      </c>
      <c r="H33" s="64"/>
      <c r="I33" s="65"/>
      <c r="J33" s="63">
        <f>HLOOKUP(BG9,BF37:BR43,7,0)</f>
        <v>1300</v>
      </c>
      <c r="K33" s="64"/>
      <c r="L33" s="65"/>
      <c r="M33" s="47">
        <f>G33-J33</f>
        <v>-39</v>
      </c>
      <c r="N33" s="48"/>
      <c r="O33" s="49"/>
      <c r="P33" s="13"/>
      <c r="Q33" s="3"/>
      <c r="R33" s="11"/>
      <c r="T33" s="7"/>
      <c r="V33" s="11"/>
      <c r="W33" s="32" t="s">
        <v>12</v>
      </c>
      <c r="X33" s="33"/>
      <c r="Y33" s="34"/>
      <c r="Z33" s="60">
        <f>HLOOKUP(BG9,BF46:BR52,6,0)</f>
        <v>1067</v>
      </c>
      <c r="AA33" s="61"/>
      <c r="AB33" s="62"/>
      <c r="AC33" s="63">
        <f>HLOOKUP(BG9,BF46:BR52,7,0)</f>
        <v>1110</v>
      </c>
      <c r="AD33" s="64"/>
      <c r="AE33" s="65"/>
      <c r="AF33" s="47">
        <f>Z33-AC33</f>
        <v>-43</v>
      </c>
      <c r="AG33" s="48"/>
      <c r="AH33" s="49"/>
      <c r="AI33" s="13"/>
      <c r="AJ33" s="3"/>
      <c r="AK33" s="11"/>
      <c r="AM33" s="7"/>
      <c r="AO33" s="11"/>
      <c r="AP33" s="32" t="s">
        <v>12</v>
      </c>
      <c r="AQ33" s="33"/>
      <c r="AR33" s="34"/>
      <c r="AS33" s="44">
        <f>HLOOKUP(BG9,BF55:BR61,6,0)</f>
        <v>873</v>
      </c>
      <c r="AT33" s="45"/>
      <c r="AU33" s="46"/>
      <c r="AV33" s="44">
        <f>HLOOKUP(BG9,BF55:BR61,7,0)</f>
        <v>910</v>
      </c>
      <c r="AW33" s="45"/>
      <c r="AX33" s="46"/>
      <c r="AY33" s="47">
        <f>AS33-AV33</f>
        <v>-37</v>
      </c>
      <c r="AZ33" s="48"/>
      <c r="BA33" s="49"/>
      <c r="BB33" s="13"/>
      <c r="BC33" s="3"/>
      <c r="BD33" s="11"/>
      <c r="BF33" s="17" t="s">
        <v>33</v>
      </c>
      <c r="BG33" s="21">
        <f>BG30</f>
        <v>291</v>
      </c>
      <c r="BH33" s="21">
        <f t="shared" ref="BH33:BR33" si="8">BG33+BH30</f>
        <v>705</v>
      </c>
      <c r="BI33" s="21">
        <f t="shared" si="8"/>
        <v>1280</v>
      </c>
      <c r="BJ33" s="21">
        <f t="shared" si="8"/>
        <v>1837</v>
      </c>
      <c r="BK33" s="21">
        <f t="shared" si="8"/>
        <v>2274</v>
      </c>
      <c r="BL33" s="21">
        <f t="shared" si="8"/>
        <v>2778</v>
      </c>
      <c r="BM33" s="21">
        <f t="shared" si="8"/>
        <v>3232</v>
      </c>
      <c r="BN33" s="21">
        <f t="shared" si="8"/>
        <v>3721</v>
      </c>
      <c r="BO33" s="21">
        <f t="shared" si="8"/>
        <v>4309</v>
      </c>
      <c r="BP33" s="21">
        <f t="shared" si="8"/>
        <v>4910</v>
      </c>
      <c r="BQ33" s="21">
        <f t="shared" si="8"/>
        <v>5554</v>
      </c>
      <c r="BR33" s="21">
        <f t="shared" si="8"/>
        <v>6244</v>
      </c>
    </row>
    <row r="34" spans="1:71" x14ac:dyDescent="0.15">
      <c r="A34" s="7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11"/>
      <c r="T34" s="7"/>
      <c r="AK34" s="11"/>
      <c r="AM34" s="7"/>
      <c r="BD34" s="11"/>
      <c r="BF34" s="17" t="s">
        <v>29</v>
      </c>
      <c r="BG34" s="21">
        <f>BG31</f>
        <v>350</v>
      </c>
      <c r="BH34" s="21">
        <f>BG34+BH31</f>
        <v>770</v>
      </c>
      <c r="BI34" s="21">
        <f>BH34+BI31</f>
        <v>1320</v>
      </c>
      <c r="BJ34" s="21">
        <f>BI34+BJ31</f>
        <v>1890</v>
      </c>
      <c r="BK34" s="21">
        <f>BJ34+BK31</f>
        <v>2340</v>
      </c>
      <c r="BL34" s="21"/>
      <c r="BM34" s="21"/>
      <c r="BN34" s="21"/>
      <c r="BO34" s="21"/>
      <c r="BP34" s="21"/>
      <c r="BQ34" s="21"/>
      <c r="BR34" s="21"/>
    </row>
    <row r="35" spans="1:71" x14ac:dyDescent="0.15">
      <c r="A35" s="7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11"/>
      <c r="T35" s="7"/>
      <c r="AK35" s="11"/>
      <c r="AM35" s="7"/>
      <c r="BD35" s="11"/>
    </row>
    <row r="36" spans="1:71" x14ac:dyDescent="0.15">
      <c r="A36" s="7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11"/>
      <c r="T36" s="7"/>
      <c r="AK36" s="11"/>
      <c r="AM36" s="7"/>
      <c r="BD36" s="11"/>
      <c r="BF36" s="1" t="s">
        <v>26</v>
      </c>
    </row>
    <row r="37" spans="1:71" x14ac:dyDescent="0.15">
      <c r="A37" s="7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11"/>
      <c r="T37" s="7"/>
      <c r="AK37" s="11"/>
      <c r="AM37" s="7"/>
      <c r="BD37" s="11"/>
      <c r="BF37" s="12"/>
      <c r="BG37" s="22" t="s">
        <v>13</v>
      </c>
      <c r="BH37" s="22" t="s">
        <v>0</v>
      </c>
      <c r="BI37" s="22" t="s">
        <v>1</v>
      </c>
      <c r="BJ37" s="22" t="s">
        <v>2</v>
      </c>
      <c r="BK37" s="22" t="s">
        <v>3</v>
      </c>
      <c r="BL37" s="22" t="s">
        <v>4</v>
      </c>
      <c r="BM37" s="22" t="s">
        <v>5</v>
      </c>
      <c r="BN37" s="22" t="s">
        <v>6</v>
      </c>
      <c r="BO37" s="22" t="s">
        <v>7</v>
      </c>
      <c r="BP37" s="22" t="s">
        <v>8</v>
      </c>
      <c r="BQ37" s="22" t="s">
        <v>9</v>
      </c>
      <c r="BR37" s="22" t="s">
        <v>10</v>
      </c>
      <c r="BS37" s="29" t="s">
        <v>34</v>
      </c>
    </row>
    <row r="38" spans="1:71" x14ac:dyDescent="0.15">
      <c r="A38" s="7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11"/>
      <c r="T38" s="7"/>
      <c r="AK38" s="11"/>
      <c r="AM38" s="7"/>
      <c r="BD38" s="11"/>
      <c r="BF38" s="12" t="s">
        <v>30</v>
      </c>
      <c r="BG38" s="23">
        <v>250</v>
      </c>
      <c r="BH38" s="23">
        <v>150</v>
      </c>
      <c r="BI38" s="23">
        <v>200</v>
      </c>
      <c r="BJ38" s="23">
        <v>350</v>
      </c>
      <c r="BK38" s="23">
        <v>350</v>
      </c>
      <c r="BL38" s="23">
        <v>300</v>
      </c>
      <c r="BM38" s="23">
        <v>200</v>
      </c>
      <c r="BN38" s="23">
        <v>200</v>
      </c>
      <c r="BO38" s="23">
        <v>250</v>
      </c>
      <c r="BP38" s="23">
        <v>300</v>
      </c>
      <c r="BQ38" s="23">
        <v>300</v>
      </c>
      <c r="BR38" s="23">
        <v>250</v>
      </c>
      <c r="BS38" s="19">
        <f>SUM(BG38:BR38)</f>
        <v>3100</v>
      </c>
    </row>
    <row r="39" spans="1:71" x14ac:dyDescent="0.15">
      <c r="A39" s="7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11"/>
      <c r="T39" s="7"/>
      <c r="AK39" s="11"/>
      <c r="AM39" s="7"/>
      <c r="BD39" s="11"/>
      <c r="BF39" s="17" t="s">
        <v>31</v>
      </c>
      <c r="BG39" s="24">
        <f t="shared" ref="BG39:BR39" si="9">BG38*0.97</f>
        <v>242.5</v>
      </c>
      <c r="BH39" s="24">
        <f t="shared" si="9"/>
        <v>145.5</v>
      </c>
      <c r="BI39" s="24">
        <f t="shared" si="9"/>
        <v>194</v>
      </c>
      <c r="BJ39" s="24">
        <f t="shared" si="9"/>
        <v>339.5</v>
      </c>
      <c r="BK39" s="24">
        <f t="shared" si="9"/>
        <v>339.5</v>
      </c>
      <c r="BL39" s="24">
        <f t="shared" si="9"/>
        <v>291</v>
      </c>
      <c r="BM39" s="24">
        <f t="shared" si="9"/>
        <v>194</v>
      </c>
      <c r="BN39" s="24">
        <f t="shared" si="9"/>
        <v>194</v>
      </c>
      <c r="BO39" s="24">
        <f t="shared" si="9"/>
        <v>242.5</v>
      </c>
      <c r="BP39" s="24">
        <f t="shared" si="9"/>
        <v>291</v>
      </c>
      <c r="BQ39" s="24">
        <f t="shared" si="9"/>
        <v>291</v>
      </c>
      <c r="BR39" s="24">
        <f t="shared" si="9"/>
        <v>242.5</v>
      </c>
      <c r="BS39" s="19">
        <f>SUM(BG39:BR39)</f>
        <v>3007</v>
      </c>
    </row>
    <row r="40" spans="1:71" x14ac:dyDescent="0.15">
      <c r="A40" s="7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11"/>
      <c r="T40" s="7"/>
      <c r="AK40" s="11"/>
      <c r="AM40" s="7"/>
      <c r="BD40" s="11"/>
      <c r="BF40" s="17" t="s">
        <v>28</v>
      </c>
      <c r="BG40" s="24">
        <v>250</v>
      </c>
      <c r="BH40" s="26">
        <v>150</v>
      </c>
      <c r="BI40" s="26">
        <v>190</v>
      </c>
      <c r="BJ40" s="26">
        <v>350</v>
      </c>
      <c r="BK40" s="26">
        <v>360</v>
      </c>
      <c r="BL40" s="26"/>
      <c r="BM40" s="27"/>
      <c r="BN40" s="27"/>
      <c r="BO40" s="27"/>
      <c r="BP40" s="28"/>
      <c r="BQ40" s="27"/>
      <c r="BR40" s="27"/>
      <c r="BS40" s="19">
        <f>SUM(BG40:BR40)</f>
        <v>1300</v>
      </c>
    </row>
    <row r="41" spans="1:71" x14ac:dyDescent="0.15">
      <c r="A41" s="7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11"/>
      <c r="T41" s="7"/>
      <c r="AK41" s="11"/>
      <c r="AM41" s="7"/>
      <c r="BD41" s="11"/>
      <c r="BF41" s="12" t="s">
        <v>32</v>
      </c>
      <c r="BG41" s="22">
        <f>BG38</f>
        <v>250</v>
      </c>
      <c r="BH41" s="22">
        <f t="shared" ref="BH41:BR41" si="10">BG41+BH38</f>
        <v>400</v>
      </c>
      <c r="BI41" s="22">
        <f t="shared" si="10"/>
        <v>600</v>
      </c>
      <c r="BJ41" s="22">
        <f t="shared" si="10"/>
        <v>950</v>
      </c>
      <c r="BK41" s="22">
        <f t="shared" si="10"/>
        <v>1300</v>
      </c>
      <c r="BL41" s="22">
        <f t="shared" si="10"/>
        <v>1600</v>
      </c>
      <c r="BM41" s="22">
        <f t="shared" si="10"/>
        <v>1800</v>
      </c>
      <c r="BN41" s="22">
        <f t="shared" si="10"/>
        <v>2000</v>
      </c>
      <c r="BO41" s="22">
        <f t="shared" si="10"/>
        <v>2250</v>
      </c>
      <c r="BP41" s="22">
        <f t="shared" si="10"/>
        <v>2550</v>
      </c>
      <c r="BQ41" s="22">
        <f t="shared" si="10"/>
        <v>2850</v>
      </c>
      <c r="BR41" s="22">
        <f t="shared" si="10"/>
        <v>3100</v>
      </c>
    </row>
    <row r="42" spans="1:71" x14ac:dyDescent="0.15">
      <c r="A42" s="7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11"/>
      <c r="T42" s="7"/>
      <c r="AK42" s="11"/>
      <c r="AM42" s="7"/>
      <c r="BD42" s="11"/>
      <c r="BF42" s="17" t="s">
        <v>33</v>
      </c>
      <c r="BG42" s="21">
        <f>BG39</f>
        <v>242.5</v>
      </c>
      <c r="BH42" s="21">
        <f t="shared" ref="BH42:BR42" si="11">BG42+BH39</f>
        <v>388</v>
      </c>
      <c r="BI42" s="21">
        <f t="shared" si="11"/>
        <v>582</v>
      </c>
      <c r="BJ42" s="21">
        <f t="shared" si="11"/>
        <v>921.5</v>
      </c>
      <c r="BK42" s="21">
        <f t="shared" si="11"/>
        <v>1261</v>
      </c>
      <c r="BL42" s="21">
        <f t="shared" si="11"/>
        <v>1552</v>
      </c>
      <c r="BM42" s="21">
        <f t="shared" si="11"/>
        <v>1746</v>
      </c>
      <c r="BN42" s="21">
        <f t="shared" si="11"/>
        <v>1940</v>
      </c>
      <c r="BO42" s="21">
        <f t="shared" si="11"/>
        <v>2182.5</v>
      </c>
      <c r="BP42" s="21">
        <f t="shared" si="11"/>
        <v>2473.5</v>
      </c>
      <c r="BQ42" s="21">
        <f t="shared" si="11"/>
        <v>2764.5</v>
      </c>
      <c r="BR42" s="21">
        <f t="shared" si="11"/>
        <v>3007</v>
      </c>
    </row>
    <row r="43" spans="1:71" x14ac:dyDescent="0.15">
      <c r="A43" s="7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11"/>
      <c r="T43" s="7"/>
      <c r="AK43" s="11"/>
      <c r="AM43" s="7"/>
      <c r="BD43" s="11"/>
      <c r="BF43" s="17" t="s">
        <v>29</v>
      </c>
      <c r="BG43" s="21">
        <f>BG40</f>
        <v>250</v>
      </c>
      <c r="BH43" s="21">
        <f>BG43+BH40</f>
        <v>400</v>
      </c>
      <c r="BI43" s="21">
        <f>BH43+BI40</f>
        <v>590</v>
      </c>
      <c r="BJ43" s="21">
        <f>BI43+BJ40</f>
        <v>940</v>
      </c>
      <c r="BK43" s="21">
        <f>BJ43+BK40</f>
        <v>1300</v>
      </c>
      <c r="BL43" s="21"/>
      <c r="BM43" s="21"/>
      <c r="BN43" s="21"/>
      <c r="BO43" s="21"/>
      <c r="BP43" s="21"/>
      <c r="BQ43" s="21"/>
      <c r="BR43" s="21"/>
    </row>
    <row r="44" spans="1:71" x14ac:dyDescent="0.15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6"/>
      <c r="T44" s="14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6"/>
      <c r="AM44" s="14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6"/>
    </row>
    <row r="45" spans="1:71" x14ac:dyDescent="0.15">
      <c r="BF45" s="1" t="s">
        <v>27</v>
      </c>
    </row>
    <row r="46" spans="1:71" x14ac:dyDescent="0.15">
      <c r="BF46" s="12"/>
      <c r="BG46" s="22" t="s">
        <v>13</v>
      </c>
      <c r="BH46" s="22" t="s">
        <v>0</v>
      </c>
      <c r="BI46" s="22" t="s">
        <v>1</v>
      </c>
      <c r="BJ46" s="22" t="s">
        <v>2</v>
      </c>
      <c r="BK46" s="22" t="s">
        <v>3</v>
      </c>
      <c r="BL46" s="22" t="s">
        <v>4</v>
      </c>
      <c r="BM46" s="22" t="s">
        <v>5</v>
      </c>
      <c r="BN46" s="22" t="s">
        <v>6</v>
      </c>
      <c r="BO46" s="22" t="s">
        <v>7</v>
      </c>
      <c r="BP46" s="22" t="s">
        <v>8</v>
      </c>
      <c r="BQ46" s="22" t="s">
        <v>9</v>
      </c>
      <c r="BR46" s="22" t="s">
        <v>10</v>
      </c>
      <c r="BS46" s="29" t="s">
        <v>34</v>
      </c>
    </row>
    <row r="47" spans="1:71" x14ac:dyDescent="0.15">
      <c r="BF47" s="12" t="s">
        <v>30</v>
      </c>
      <c r="BG47" s="23">
        <v>200</v>
      </c>
      <c r="BH47" s="23">
        <v>100</v>
      </c>
      <c r="BI47" s="23">
        <v>200</v>
      </c>
      <c r="BJ47" s="23">
        <v>300</v>
      </c>
      <c r="BK47" s="23">
        <v>300</v>
      </c>
      <c r="BL47" s="23">
        <v>250</v>
      </c>
      <c r="BM47" s="23">
        <v>150</v>
      </c>
      <c r="BN47" s="23">
        <v>150</v>
      </c>
      <c r="BO47" s="23">
        <v>200</v>
      </c>
      <c r="BP47" s="23">
        <v>250</v>
      </c>
      <c r="BQ47" s="23">
        <v>250</v>
      </c>
      <c r="BR47" s="23">
        <v>200</v>
      </c>
      <c r="BS47" s="19">
        <f>SUM(BG47:BR47)</f>
        <v>2550</v>
      </c>
    </row>
    <row r="48" spans="1:71" x14ac:dyDescent="0.15">
      <c r="BF48" s="17" t="s">
        <v>31</v>
      </c>
      <c r="BG48" s="24">
        <f t="shared" ref="BG48:BR48" si="12">BG47*0.97</f>
        <v>194</v>
      </c>
      <c r="BH48" s="24">
        <f t="shared" si="12"/>
        <v>97</v>
      </c>
      <c r="BI48" s="24">
        <f t="shared" si="12"/>
        <v>194</v>
      </c>
      <c r="BJ48" s="24">
        <f t="shared" si="12"/>
        <v>291</v>
      </c>
      <c r="BK48" s="24">
        <f t="shared" si="12"/>
        <v>291</v>
      </c>
      <c r="BL48" s="24">
        <f t="shared" si="12"/>
        <v>242.5</v>
      </c>
      <c r="BM48" s="24">
        <f t="shared" si="12"/>
        <v>145.5</v>
      </c>
      <c r="BN48" s="24">
        <f t="shared" si="12"/>
        <v>145.5</v>
      </c>
      <c r="BO48" s="24">
        <f t="shared" si="12"/>
        <v>194</v>
      </c>
      <c r="BP48" s="24">
        <f t="shared" si="12"/>
        <v>242.5</v>
      </c>
      <c r="BQ48" s="24">
        <f t="shared" si="12"/>
        <v>242.5</v>
      </c>
      <c r="BR48" s="24">
        <f t="shared" si="12"/>
        <v>194</v>
      </c>
      <c r="BS48" s="30">
        <f>SUM(BG48:BR48)</f>
        <v>2473.5</v>
      </c>
    </row>
    <row r="49" spans="58:84" x14ac:dyDescent="0.15">
      <c r="BF49" s="17" t="s">
        <v>28</v>
      </c>
      <c r="BG49" s="24">
        <v>190</v>
      </c>
      <c r="BH49" s="26">
        <v>100</v>
      </c>
      <c r="BI49" s="26">
        <v>200</v>
      </c>
      <c r="BJ49" s="26">
        <v>300</v>
      </c>
      <c r="BK49" s="26">
        <v>320</v>
      </c>
      <c r="BL49" s="26"/>
      <c r="BM49" s="27"/>
      <c r="BN49" s="27"/>
      <c r="BO49" s="27"/>
      <c r="BP49" s="28"/>
      <c r="BQ49" s="27"/>
      <c r="BR49" s="27"/>
      <c r="BS49" s="30">
        <f>SUM(BG49:BR49)</f>
        <v>1110</v>
      </c>
      <c r="BT49" s="30"/>
      <c r="BU49"/>
      <c r="BV49"/>
      <c r="BW49"/>
      <c r="BX49"/>
      <c r="BY49"/>
      <c r="BZ49"/>
      <c r="CA49"/>
      <c r="CB49"/>
      <c r="CC49"/>
      <c r="CD49"/>
      <c r="CE49"/>
      <c r="CF49"/>
    </row>
    <row r="50" spans="58:84" x14ac:dyDescent="0.15">
      <c r="BF50" s="12" t="s">
        <v>32</v>
      </c>
      <c r="BG50" s="22">
        <f>BG47</f>
        <v>200</v>
      </c>
      <c r="BH50" s="22">
        <f t="shared" ref="BH50:BR50" si="13">BG50+BH47</f>
        <v>300</v>
      </c>
      <c r="BI50" s="22">
        <f t="shared" si="13"/>
        <v>500</v>
      </c>
      <c r="BJ50" s="22">
        <f t="shared" si="13"/>
        <v>800</v>
      </c>
      <c r="BK50" s="22">
        <f t="shared" si="13"/>
        <v>1100</v>
      </c>
      <c r="BL50" s="22">
        <f t="shared" si="13"/>
        <v>1350</v>
      </c>
      <c r="BM50" s="22">
        <f t="shared" si="13"/>
        <v>1500</v>
      </c>
      <c r="BN50" s="22">
        <f t="shared" si="13"/>
        <v>1650</v>
      </c>
      <c r="BO50" s="22">
        <f t="shared" si="13"/>
        <v>1850</v>
      </c>
      <c r="BP50" s="22">
        <f t="shared" si="13"/>
        <v>2100</v>
      </c>
      <c r="BQ50" s="22">
        <f t="shared" si="13"/>
        <v>2350</v>
      </c>
      <c r="BR50" s="22">
        <f t="shared" si="13"/>
        <v>2550</v>
      </c>
      <c r="BS50" s="30"/>
      <c r="BT50" s="30"/>
      <c r="BU50"/>
      <c r="BV50"/>
      <c r="BW50"/>
      <c r="BX50"/>
      <c r="BY50"/>
      <c r="BZ50"/>
      <c r="CA50"/>
      <c r="CB50"/>
      <c r="CC50"/>
      <c r="CD50"/>
      <c r="CE50"/>
      <c r="CF50"/>
    </row>
    <row r="51" spans="58:84" x14ac:dyDescent="0.15">
      <c r="BF51" s="17" t="s">
        <v>33</v>
      </c>
      <c r="BG51" s="21">
        <f>BG48</f>
        <v>194</v>
      </c>
      <c r="BH51" s="21">
        <f t="shared" ref="BH51:BR51" si="14">BG51+BH48</f>
        <v>291</v>
      </c>
      <c r="BI51" s="21">
        <f t="shared" si="14"/>
        <v>485</v>
      </c>
      <c r="BJ51" s="21">
        <f t="shared" si="14"/>
        <v>776</v>
      </c>
      <c r="BK51" s="21">
        <f t="shared" si="14"/>
        <v>1067</v>
      </c>
      <c r="BL51" s="21">
        <f t="shared" si="14"/>
        <v>1309.5</v>
      </c>
      <c r="BM51" s="21">
        <f t="shared" si="14"/>
        <v>1455</v>
      </c>
      <c r="BN51" s="21">
        <f t="shared" si="14"/>
        <v>1600.5</v>
      </c>
      <c r="BO51" s="21">
        <f t="shared" si="14"/>
        <v>1794.5</v>
      </c>
      <c r="BP51" s="21">
        <f t="shared" si="14"/>
        <v>2037</v>
      </c>
      <c r="BQ51" s="21">
        <f t="shared" si="14"/>
        <v>2279.5</v>
      </c>
      <c r="BR51" s="21">
        <f t="shared" si="14"/>
        <v>2473.5</v>
      </c>
      <c r="BS51" s="30"/>
      <c r="BT51" s="30"/>
      <c r="BU51"/>
      <c r="BV51"/>
      <c r="BW51"/>
      <c r="BX51"/>
      <c r="BY51"/>
      <c r="BZ51"/>
      <c r="CA51"/>
      <c r="CB51"/>
      <c r="CC51"/>
      <c r="CD51"/>
      <c r="CE51"/>
      <c r="CF51"/>
    </row>
    <row r="52" spans="58:84" x14ac:dyDescent="0.15">
      <c r="BF52" s="17" t="s">
        <v>29</v>
      </c>
      <c r="BG52" s="21">
        <f>BG49</f>
        <v>190</v>
      </c>
      <c r="BH52" s="21">
        <f>BG52+BH49</f>
        <v>290</v>
      </c>
      <c r="BI52" s="21">
        <f>BH52+BI49</f>
        <v>490</v>
      </c>
      <c r="BJ52" s="21">
        <f>BI52+BJ49</f>
        <v>790</v>
      </c>
      <c r="BK52" s="21">
        <f>BJ52+BK49</f>
        <v>1110</v>
      </c>
      <c r="BL52" s="21"/>
      <c r="BM52" s="21"/>
      <c r="BN52" s="21"/>
      <c r="BO52" s="21"/>
      <c r="BP52" s="21"/>
      <c r="BQ52" s="21"/>
      <c r="BR52" s="21"/>
      <c r="BS52" s="30"/>
      <c r="BT52" s="30"/>
      <c r="BU52"/>
      <c r="BV52"/>
      <c r="BW52"/>
      <c r="BX52"/>
      <c r="BY52"/>
      <c r="BZ52"/>
      <c r="CA52"/>
      <c r="CB52"/>
      <c r="CC52"/>
      <c r="CD52"/>
      <c r="CE52"/>
      <c r="CF52"/>
    </row>
    <row r="53" spans="58:84" x14ac:dyDescent="0.15">
      <c r="BT53" s="30"/>
      <c r="BU53"/>
      <c r="BV53"/>
      <c r="BW53"/>
      <c r="BX53"/>
      <c r="BY53"/>
      <c r="BZ53"/>
      <c r="CA53"/>
      <c r="CB53"/>
      <c r="CC53"/>
      <c r="CD53"/>
      <c r="CE53"/>
      <c r="CF53"/>
    </row>
    <row r="54" spans="58:84" x14ac:dyDescent="0.15">
      <c r="BF54" s="1" t="s">
        <v>25</v>
      </c>
    </row>
    <row r="55" spans="58:84" x14ac:dyDescent="0.15">
      <c r="BF55" s="12"/>
      <c r="BG55" s="22" t="s">
        <v>13</v>
      </c>
      <c r="BH55" s="22" t="s">
        <v>0</v>
      </c>
      <c r="BI55" s="22" t="s">
        <v>1</v>
      </c>
      <c r="BJ55" s="22" t="s">
        <v>2</v>
      </c>
      <c r="BK55" s="22" t="s">
        <v>3</v>
      </c>
      <c r="BL55" s="22" t="s">
        <v>4</v>
      </c>
      <c r="BM55" s="22" t="s">
        <v>5</v>
      </c>
      <c r="BN55" s="22" t="s">
        <v>6</v>
      </c>
      <c r="BO55" s="22" t="s">
        <v>7</v>
      </c>
      <c r="BP55" s="22" t="s">
        <v>8</v>
      </c>
      <c r="BQ55" s="22" t="s">
        <v>9</v>
      </c>
      <c r="BR55" s="22" t="s">
        <v>10</v>
      </c>
      <c r="BS55" s="29" t="s">
        <v>34</v>
      </c>
    </row>
    <row r="56" spans="58:84" x14ac:dyDescent="0.15">
      <c r="BF56" s="12" t="s">
        <v>30</v>
      </c>
      <c r="BG56" s="23">
        <v>150</v>
      </c>
      <c r="BH56" s="23">
        <v>100</v>
      </c>
      <c r="BI56" s="23">
        <v>150</v>
      </c>
      <c r="BJ56" s="23">
        <v>250</v>
      </c>
      <c r="BK56" s="23">
        <v>250</v>
      </c>
      <c r="BL56" s="23">
        <v>200</v>
      </c>
      <c r="BM56" s="23">
        <v>150</v>
      </c>
      <c r="BN56" s="23">
        <v>150</v>
      </c>
      <c r="BO56" s="23">
        <v>200</v>
      </c>
      <c r="BP56" s="23">
        <v>200</v>
      </c>
      <c r="BQ56" s="23">
        <v>200</v>
      </c>
      <c r="BR56" s="23">
        <v>150</v>
      </c>
      <c r="BS56" s="19">
        <f>SUM(BG56:BR56)</f>
        <v>2150</v>
      </c>
    </row>
    <row r="57" spans="58:84" x14ac:dyDescent="0.15">
      <c r="BF57" s="17" t="s">
        <v>31</v>
      </c>
      <c r="BG57" s="24">
        <f t="shared" ref="BG57:BR57" si="15">BG56*0.97</f>
        <v>145.5</v>
      </c>
      <c r="BH57" s="24">
        <f t="shared" si="15"/>
        <v>97</v>
      </c>
      <c r="BI57" s="24">
        <f t="shared" si="15"/>
        <v>145.5</v>
      </c>
      <c r="BJ57" s="24">
        <f t="shared" si="15"/>
        <v>242.5</v>
      </c>
      <c r="BK57" s="24">
        <f t="shared" si="15"/>
        <v>242.5</v>
      </c>
      <c r="BL57" s="24">
        <f t="shared" si="15"/>
        <v>194</v>
      </c>
      <c r="BM57" s="24">
        <f t="shared" si="15"/>
        <v>145.5</v>
      </c>
      <c r="BN57" s="24">
        <f t="shared" si="15"/>
        <v>145.5</v>
      </c>
      <c r="BO57" s="24">
        <f t="shared" si="15"/>
        <v>194</v>
      </c>
      <c r="BP57" s="24">
        <f t="shared" si="15"/>
        <v>194</v>
      </c>
      <c r="BQ57" s="24">
        <f t="shared" si="15"/>
        <v>194</v>
      </c>
      <c r="BR57" s="24">
        <f t="shared" si="15"/>
        <v>145.5</v>
      </c>
      <c r="BS57" s="30">
        <f>SUM(BG57:BR57)</f>
        <v>2085.5</v>
      </c>
    </row>
    <row r="58" spans="58:84" x14ac:dyDescent="0.15">
      <c r="BF58" s="17" t="s">
        <v>28</v>
      </c>
      <c r="BG58" s="24">
        <v>150</v>
      </c>
      <c r="BH58" s="26">
        <v>100</v>
      </c>
      <c r="BI58" s="26">
        <v>150</v>
      </c>
      <c r="BJ58" s="26">
        <v>250</v>
      </c>
      <c r="BK58" s="26">
        <v>260</v>
      </c>
      <c r="BL58" s="26"/>
      <c r="BM58" s="27"/>
      <c r="BN58" s="27"/>
      <c r="BO58" s="27"/>
      <c r="BP58" s="28"/>
      <c r="BQ58" s="27"/>
      <c r="BR58" s="27"/>
      <c r="BS58" s="30">
        <f>SUM(BG58:BR58)</f>
        <v>910</v>
      </c>
    </row>
    <row r="59" spans="58:84" x14ac:dyDescent="0.15">
      <c r="BF59" s="12" t="s">
        <v>32</v>
      </c>
      <c r="BG59" s="22">
        <f>BG56</f>
        <v>150</v>
      </c>
      <c r="BH59" s="22">
        <f t="shared" ref="BH59:BR59" si="16">BG59+BH56</f>
        <v>250</v>
      </c>
      <c r="BI59" s="22">
        <f t="shared" si="16"/>
        <v>400</v>
      </c>
      <c r="BJ59" s="22">
        <f t="shared" si="16"/>
        <v>650</v>
      </c>
      <c r="BK59" s="22">
        <f t="shared" si="16"/>
        <v>900</v>
      </c>
      <c r="BL59" s="22">
        <f t="shared" si="16"/>
        <v>1100</v>
      </c>
      <c r="BM59" s="22">
        <f t="shared" si="16"/>
        <v>1250</v>
      </c>
      <c r="BN59" s="22">
        <f t="shared" si="16"/>
        <v>1400</v>
      </c>
      <c r="BO59" s="22">
        <f t="shared" si="16"/>
        <v>1600</v>
      </c>
      <c r="BP59" s="22">
        <f t="shared" si="16"/>
        <v>1800</v>
      </c>
      <c r="BQ59" s="22">
        <f t="shared" si="16"/>
        <v>2000</v>
      </c>
      <c r="BR59" s="22">
        <f t="shared" si="16"/>
        <v>2150</v>
      </c>
    </row>
    <row r="60" spans="58:84" x14ac:dyDescent="0.15">
      <c r="BF60" s="17" t="s">
        <v>33</v>
      </c>
      <c r="BG60" s="21">
        <f>BG57</f>
        <v>145.5</v>
      </c>
      <c r="BH60" s="21">
        <f t="shared" ref="BH60:BR60" si="17">BG60+BH57</f>
        <v>242.5</v>
      </c>
      <c r="BI60" s="21">
        <f t="shared" si="17"/>
        <v>388</v>
      </c>
      <c r="BJ60" s="21">
        <f t="shared" si="17"/>
        <v>630.5</v>
      </c>
      <c r="BK60" s="21">
        <f t="shared" si="17"/>
        <v>873</v>
      </c>
      <c r="BL60" s="21">
        <f t="shared" si="17"/>
        <v>1067</v>
      </c>
      <c r="BM60" s="21">
        <f t="shared" si="17"/>
        <v>1212.5</v>
      </c>
      <c r="BN60" s="21">
        <f t="shared" si="17"/>
        <v>1358</v>
      </c>
      <c r="BO60" s="21">
        <f t="shared" si="17"/>
        <v>1552</v>
      </c>
      <c r="BP60" s="21">
        <f t="shared" si="17"/>
        <v>1746</v>
      </c>
      <c r="BQ60" s="21">
        <f t="shared" si="17"/>
        <v>1940</v>
      </c>
      <c r="BR60" s="21">
        <f t="shared" si="17"/>
        <v>2085.5</v>
      </c>
    </row>
    <row r="61" spans="58:84" x14ac:dyDescent="0.15">
      <c r="BF61" s="17" t="s">
        <v>29</v>
      </c>
      <c r="BG61" s="21">
        <f>BG58</f>
        <v>150</v>
      </c>
      <c r="BH61" s="21">
        <f>BG61+BH58</f>
        <v>250</v>
      </c>
      <c r="BI61" s="21">
        <f>BH61+BI58</f>
        <v>400</v>
      </c>
      <c r="BJ61" s="21">
        <f>BI61+BJ58</f>
        <v>650</v>
      </c>
      <c r="BK61" s="21">
        <f>BJ61+BK58</f>
        <v>910</v>
      </c>
      <c r="BL61" s="21"/>
      <c r="BM61" s="21"/>
      <c r="BN61" s="21"/>
      <c r="BO61" s="21"/>
      <c r="BP61" s="21"/>
      <c r="BQ61" s="21"/>
      <c r="BR61" s="21"/>
    </row>
    <row r="70" spans="72:95" ht="4.5" customHeight="1" x14ac:dyDescent="0.15"/>
    <row r="71" spans="72:95" x14ac:dyDescent="0.15">
      <c r="BT71" s="31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</row>
    <row r="72" spans="72:95" x14ac:dyDescent="0.15">
      <c r="BT72" s="31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</row>
    <row r="73" spans="72:95" ht="4.5" customHeight="1" x14ac:dyDescent="0.15"/>
  </sheetData>
  <mergeCells count="121">
    <mergeCell ref="AY1:BD1"/>
    <mergeCell ref="AY2:BD2"/>
    <mergeCell ref="AY3:AZ3"/>
    <mergeCell ref="BA3:BB3"/>
    <mergeCell ref="BC3:BD3"/>
    <mergeCell ref="A6:F7"/>
    <mergeCell ref="J6:L6"/>
    <mergeCell ref="M6:O6"/>
    <mergeCell ref="AC6:AE6"/>
    <mergeCell ref="AF6:AH6"/>
    <mergeCell ref="AV6:AX6"/>
    <mergeCell ref="AY6:BA6"/>
    <mergeCell ref="J7:L8"/>
    <mergeCell ref="M7:O8"/>
    <mergeCell ref="AC7:AE8"/>
    <mergeCell ref="AF7:AH8"/>
    <mergeCell ref="AV7:AX8"/>
    <mergeCell ref="AY7:BA8"/>
    <mergeCell ref="A8:D9"/>
    <mergeCell ref="T8:W9"/>
    <mergeCell ref="AM8:AP9"/>
    <mergeCell ref="J9:L9"/>
    <mergeCell ref="M9:O9"/>
    <mergeCell ref="AC9:AE9"/>
    <mergeCell ref="AF9:AH9"/>
    <mergeCell ref="AV9:AX9"/>
    <mergeCell ref="AY9:BA9"/>
    <mergeCell ref="D11:F11"/>
    <mergeCell ref="G11:I11"/>
    <mergeCell ref="J11:L11"/>
    <mergeCell ref="M11:O11"/>
    <mergeCell ref="W11:Y11"/>
    <mergeCell ref="Z11:AB11"/>
    <mergeCell ref="AC11:AE11"/>
    <mergeCell ref="AF11:AH11"/>
    <mergeCell ref="AP11:AR11"/>
    <mergeCell ref="AS11:AU11"/>
    <mergeCell ref="AV11:AX11"/>
    <mergeCell ref="AY11:BA11"/>
    <mergeCell ref="D12:F12"/>
    <mergeCell ref="G12:I12"/>
    <mergeCell ref="J12:L12"/>
    <mergeCell ref="M12:O12"/>
    <mergeCell ref="W12:Y12"/>
    <mergeCell ref="Z12:AB12"/>
    <mergeCell ref="AC12:AE12"/>
    <mergeCell ref="AF12:AH12"/>
    <mergeCell ref="AP12:AR12"/>
    <mergeCell ref="AS12:AU12"/>
    <mergeCell ref="AV12:AX12"/>
    <mergeCell ref="AY12:BA12"/>
    <mergeCell ref="D13:F13"/>
    <mergeCell ref="G13:I13"/>
    <mergeCell ref="J13:L13"/>
    <mergeCell ref="M13:O13"/>
    <mergeCell ref="W13:Y13"/>
    <mergeCell ref="Z13:AB13"/>
    <mergeCell ref="AC13:AE13"/>
    <mergeCell ref="AF13:AH13"/>
    <mergeCell ref="AP13:AR13"/>
    <mergeCell ref="AS13:AU13"/>
    <mergeCell ref="AV13:AX13"/>
    <mergeCell ref="AY13:BA13"/>
    <mergeCell ref="A26:F27"/>
    <mergeCell ref="J26:L26"/>
    <mergeCell ref="M26:O26"/>
    <mergeCell ref="AC26:AE26"/>
    <mergeCell ref="AF26:AH26"/>
    <mergeCell ref="AV26:AX26"/>
    <mergeCell ref="AY26:BA26"/>
    <mergeCell ref="J27:L28"/>
    <mergeCell ref="M27:O28"/>
    <mergeCell ref="AC27:AE28"/>
    <mergeCell ref="AF27:AH28"/>
    <mergeCell ref="AV27:AX28"/>
    <mergeCell ref="AY27:BA28"/>
    <mergeCell ref="A28:D29"/>
    <mergeCell ref="T28:W29"/>
    <mergeCell ref="AM28:AP29"/>
    <mergeCell ref="J29:L29"/>
    <mergeCell ref="M29:O29"/>
    <mergeCell ref="AC29:AE29"/>
    <mergeCell ref="AF29:AH29"/>
    <mergeCell ref="AV29:AX29"/>
    <mergeCell ref="AY29:BA29"/>
    <mergeCell ref="D31:F31"/>
    <mergeCell ref="G31:I31"/>
    <mergeCell ref="J31:L31"/>
    <mergeCell ref="M31:O31"/>
    <mergeCell ref="W31:Y31"/>
    <mergeCell ref="Z31:AB31"/>
    <mergeCell ref="AC31:AE31"/>
    <mergeCell ref="AF31:AH31"/>
    <mergeCell ref="AP31:AR31"/>
    <mergeCell ref="AS31:AU31"/>
    <mergeCell ref="AV31:AX31"/>
    <mergeCell ref="AY31:BA31"/>
    <mergeCell ref="D32:F32"/>
    <mergeCell ref="G32:I32"/>
    <mergeCell ref="J32:L32"/>
    <mergeCell ref="M32:O32"/>
    <mergeCell ref="W32:Y32"/>
    <mergeCell ref="Z32:AB32"/>
    <mergeCell ref="AC32:AE32"/>
    <mergeCell ref="AF32:AH32"/>
    <mergeCell ref="AP32:AR32"/>
    <mergeCell ref="AS32:AU32"/>
    <mergeCell ref="AV32:AX32"/>
    <mergeCell ref="AY32:BA32"/>
    <mergeCell ref="D33:F33"/>
    <mergeCell ref="G33:I33"/>
    <mergeCell ref="J33:L33"/>
    <mergeCell ref="M33:O33"/>
    <mergeCell ref="W33:Y33"/>
    <mergeCell ref="Z33:AB33"/>
    <mergeCell ref="AC33:AE33"/>
    <mergeCell ref="AF33:AH33"/>
    <mergeCell ref="AP33:AR33"/>
    <mergeCell ref="AS33:AU33"/>
    <mergeCell ref="AV33:AX33"/>
    <mergeCell ref="AY33:BA33"/>
  </mergeCells>
  <phoneticPr fontId="3"/>
  <dataValidations count="1">
    <dataValidation type="list" allowBlank="1" showInputMessage="1" showErrorMessage="1" sqref="BG9">
      <formula1>$BU$10:$BU$21</formula1>
    </dataValidation>
  </dataValidations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73"/>
  <sheetViews>
    <sheetView showGridLines="0" zoomScaleNormal="100" zoomScaleSheetLayoutView="100" workbookViewId="0">
      <selection activeCell="BE24" sqref="BE24"/>
    </sheetView>
  </sheetViews>
  <sheetFormatPr defaultColWidth="7.5" defaultRowHeight="13.5" x14ac:dyDescent="0.15"/>
  <cols>
    <col min="1" max="18" width="2.625" style="1" customWidth="1"/>
    <col min="19" max="19" width="0.875" style="2" customWidth="1"/>
    <col min="20" max="37" width="2.625" style="2" customWidth="1"/>
    <col min="38" max="38" width="0.875" style="2" customWidth="1"/>
    <col min="39" max="56" width="2.625" style="2" customWidth="1"/>
    <col min="57" max="57" width="10.625" style="2" customWidth="1"/>
    <col min="58" max="58" width="18" style="1" bestFit="1" customWidth="1"/>
    <col min="59" max="70" width="7.875" style="19" customWidth="1"/>
    <col min="71" max="71" width="9.25" style="19" bestFit="1" customWidth="1"/>
    <col min="72" max="72" width="8.375" style="19" bestFit="1" customWidth="1"/>
    <col min="73" max="16384" width="7.5" style="1"/>
  </cols>
  <sheetData>
    <row r="1" spans="1:95" ht="12.6" customHeight="1" x14ac:dyDescent="0.15">
      <c r="AY1" s="35"/>
      <c r="AZ1" s="36"/>
      <c r="BA1" s="36"/>
      <c r="BB1" s="36"/>
      <c r="BC1" s="36"/>
      <c r="BD1" s="36"/>
    </row>
    <row r="2" spans="1:95" ht="21.75" customHeight="1" x14ac:dyDescent="0.15">
      <c r="A2" s="4" t="s">
        <v>40</v>
      </c>
      <c r="AY2" s="36"/>
      <c r="AZ2" s="36"/>
      <c r="BA2" s="36"/>
      <c r="BB2" s="36"/>
      <c r="BC2" s="36"/>
      <c r="BD2" s="36"/>
    </row>
    <row r="3" spans="1:95" ht="12" customHeight="1" x14ac:dyDescent="0.15">
      <c r="AY3" s="36"/>
      <c r="AZ3" s="36"/>
      <c r="BA3" s="36"/>
      <c r="BB3" s="36"/>
      <c r="BC3" s="36"/>
      <c r="BD3" s="36"/>
    </row>
    <row r="4" spans="1:95" ht="12" customHeight="1" x14ac:dyDescent="0.15">
      <c r="AY4" s="3"/>
      <c r="AZ4" s="3"/>
      <c r="BA4" s="3"/>
      <c r="BB4" s="3"/>
      <c r="BC4" s="3"/>
      <c r="BD4" s="3"/>
    </row>
    <row r="5" spans="1:95" ht="15" customHeight="1" x14ac:dyDescent="0.15"/>
    <row r="6" spans="1:95" ht="12.6" customHeight="1" x14ac:dyDescent="0.15">
      <c r="A6" s="56"/>
      <c r="B6" s="56"/>
      <c r="C6" s="56"/>
      <c r="D6" s="56"/>
      <c r="E6" s="56"/>
      <c r="F6" s="56"/>
      <c r="J6" s="32" t="s">
        <v>11</v>
      </c>
      <c r="K6" s="33"/>
      <c r="L6" s="34"/>
      <c r="M6" s="32" t="s">
        <v>12</v>
      </c>
      <c r="N6" s="33"/>
      <c r="O6" s="34"/>
      <c r="AC6" s="32" t="s">
        <v>11</v>
      </c>
      <c r="AD6" s="33"/>
      <c r="AE6" s="34"/>
      <c r="AF6" s="32" t="s">
        <v>12</v>
      </c>
      <c r="AG6" s="33"/>
      <c r="AH6" s="34"/>
      <c r="AV6" s="32" t="s">
        <v>11</v>
      </c>
      <c r="AW6" s="33"/>
      <c r="AX6" s="34"/>
      <c r="AY6" s="32" t="s">
        <v>12</v>
      </c>
      <c r="AZ6" s="33"/>
      <c r="BA6" s="34"/>
    </row>
    <row r="7" spans="1:95" ht="13.5" customHeight="1" thickBot="1" x14ac:dyDescent="0.2">
      <c r="A7" s="56"/>
      <c r="B7" s="56"/>
      <c r="C7" s="56"/>
      <c r="D7" s="56"/>
      <c r="E7" s="56"/>
      <c r="F7" s="56"/>
      <c r="J7" s="37" t="str">
        <f>IF(J9&lt;=1,"○",IF(AND(J9&gt;1,J9&lt;1.06),"△","×"))</f>
        <v>×</v>
      </c>
      <c r="K7" s="38"/>
      <c r="L7" s="39"/>
      <c r="M7" s="37" t="str">
        <f>IF(M9&lt;=1,"○",IF(AND(M9&gt;1,M9&lt;1.06),"△","×"))</f>
        <v>△</v>
      </c>
      <c r="N7" s="38"/>
      <c r="O7" s="39"/>
      <c r="AC7" s="37" t="str">
        <f>IF(AC9&lt;=1,"○",IF(AND(AC9&gt;1,AC9&lt;1.06),"△","×"))</f>
        <v>△</v>
      </c>
      <c r="AD7" s="38"/>
      <c r="AE7" s="39"/>
      <c r="AF7" s="37" t="str">
        <f>IF(AF9&lt;=1,"○",IF(AND(AF9&gt;1,AF9&lt;1.06),"△","×"))</f>
        <v>△</v>
      </c>
      <c r="AG7" s="38"/>
      <c r="AH7" s="39"/>
      <c r="AV7" s="37" t="str">
        <f>IF(AV9&lt;=1,"○",IF(AND(AV9&gt;1,AV9&lt;1.06),"△","×"))</f>
        <v>△</v>
      </c>
      <c r="AW7" s="38"/>
      <c r="AX7" s="39"/>
      <c r="AY7" s="37" t="str">
        <f>IF(AY9&lt;=1,"○",IF(AND(AY9&gt;1,AY9&lt;1.06),"△","×"))</f>
        <v>△</v>
      </c>
      <c r="AZ7" s="38"/>
      <c r="BA7" s="39"/>
    </row>
    <row r="8" spans="1:95" ht="13.5" customHeight="1" x14ac:dyDescent="0.15">
      <c r="A8" s="50" t="s">
        <v>20</v>
      </c>
      <c r="B8" s="51"/>
      <c r="C8" s="51"/>
      <c r="D8" s="52"/>
      <c r="E8" s="5"/>
      <c r="F8" s="5"/>
      <c r="J8" s="40"/>
      <c r="K8" s="41"/>
      <c r="L8" s="42"/>
      <c r="M8" s="40"/>
      <c r="N8" s="41"/>
      <c r="O8" s="42"/>
      <c r="T8" s="50" t="s">
        <v>21</v>
      </c>
      <c r="U8" s="51"/>
      <c r="V8" s="51"/>
      <c r="W8" s="52"/>
      <c r="AC8" s="40"/>
      <c r="AD8" s="41"/>
      <c r="AE8" s="42"/>
      <c r="AF8" s="40"/>
      <c r="AG8" s="41"/>
      <c r="AH8" s="42"/>
      <c r="AM8" s="50" t="s">
        <v>22</v>
      </c>
      <c r="AN8" s="51"/>
      <c r="AO8" s="51"/>
      <c r="AP8" s="52"/>
      <c r="AV8" s="40"/>
      <c r="AW8" s="41"/>
      <c r="AX8" s="42"/>
      <c r="AY8" s="40"/>
      <c r="AZ8" s="41"/>
      <c r="BA8" s="42"/>
      <c r="BG8" s="20" t="s">
        <v>17</v>
      </c>
    </row>
    <row r="9" spans="1:95" ht="12.6" customHeight="1" thickBot="1" x14ac:dyDescent="0.2">
      <c r="A9" s="53"/>
      <c r="B9" s="54"/>
      <c r="C9" s="54"/>
      <c r="D9" s="55"/>
      <c r="E9" s="6"/>
      <c r="F9" s="6"/>
      <c r="J9" s="43">
        <f>J12/G12</f>
        <v>1.0611510791366907</v>
      </c>
      <c r="K9" s="43"/>
      <c r="L9" s="43"/>
      <c r="M9" s="43">
        <f>J13/G13</f>
        <v>1.0304988227563927</v>
      </c>
      <c r="N9" s="43"/>
      <c r="O9" s="43"/>
      <c r="T9" s="53"/>
      <c r="U9" s="54"/>
      <c r="V9" s="54"/>
      <c r="W9" s="55"/>
      <c r="X9" s="6"/>
      <c r="Y9" s="6"/>
      <c r="Z9" s="1"/>
      <c r="AA9" s="1"/>
      <c r="AB9" s="1"/>
      <c r="AC9" s="43">
        <f>AC12/Z12</f>
        <v>1.0309278350515463</v>
      </c>
      <c r="AD9" s="43"/>
      <c r="AE9" s="43"/>
      <c r="AF9" s="43">
        <f>AC13/Z13</f>
        <v>1.0020618556701031</v>
      </c>
      <c r="AG9" s="43"/>
      <c r="AH9" s="43"/>
      <c r="AI9" s="1"/>
      <c r="AJ9" s="1"/>
      <c r="AK9" s="1"/>
      <c r="AM9" s="53"/>
      <c r="AN9" s="54"/>
      <c r="AO9" s="54"/>
      <c r="AP9" s="55"/>
      <c r="AQ9" s="6"/>
      <c r="AR9" s="6"/>
      <c r="AS9" s="1"/>
      <c r="AT9" s="1"/>
      <c r="AU9" s="1"/>
      <c r="AV9" s="43">
        <f>AV12/AS12</f>
        <v>1.0317460317460319</v>
      </c>
      <c r="AW9" s="43"/>
      <c r="AX9" s="43"/>
      <c r="AY9" s="43">
        <f>AV13/AS13</f>
        <v>1.0295176385889129</v>
      </c>
      <c r="AZ9" s="43"/>
      <c r="BA9" s="43"/>
      <c r="BB9" s="1"/>
      <c r="BC9" s="1"/>
      <c r="BD9" s="1"/>
      <c r="BF9" s="1" t="s">
        <v>20</v>
      </c>
      <c r="BG9" s="21" t="s">
        <v>4</v>
      </c>
    </row>
    <row r="10" spans="1:95" x14ac:dyDescent="0.15">
      <c r="A10" s="7"/>
      <c r="B10" s="2"/>
      <c r="C10" s="2"/>
      <c r="D10" s="2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9"/>
      <c r="T10" s="10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9"/>
      <c r="AM10" s="10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9"/>
      <c r="BE10" s="11"/>
      <c r="BF10" s="12"/>
      <c r="BG10" s="22" t="s">
        <v>13</v>
      </c>
      <c r="BH10" s="22" t="s">
        <v>0</v>
      </c>
      <c r="BI10" s="22" t="s">
        <v>1</v>
      </c>
      <c r="BJ10" s="22" t="s">
        <v>2</v>
      </c>
      <c r="BK10" s="22" t="s">
        <v>3</v>
      </c>
      <c r="BL10" s="22" t="s">
        <v>4</v>
      </c>
      <c r="BM10" s="22" t="s">
        <v>5</v>
      </c>
      <c r="BN10" s="22" t="s">
        <v>6</v>
      </c>
      <c r="BO10" s="22" t="s">
        <v>7</v>
      </c>
      <c r="BP10" s="22" t="s">
        <v>8</v>
      </c>
      <c r="BQ10" s="22" t="s">
        <v>9</v>
      </c>
      <c r="BR10" s="22" t="s">
        <v>10</v>
      </c>
      <c r="BS10" s="29" t="s">
        <v>34</v>
      </c>
      <c r="BT10" s="31"/>
      <c r="BU10" s="18" t="s">
        <v>13</v>
      </c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</row>
    <row r="11" spans="1:95" x14ac:dyDescent="0.15">
      <c r="A11" s="7"/>
      <c r="B11" s="2"/>
      <c r="C11" s="11"/>
      <c r="D11" s="57"/>
      <c r="E11" s="58"/>
      <c r="F11" s="59"/>
      <c r="G11" s="32" t="s">
        <v>14</v>
      </c>
      <c r="H11" s="33"/>
      <c r="I11" s="34"/>
      <c r="J11" s="32" t="s">
        <v>15</v>
      </c>
      <c r="K11" s="33"/>
      <c r="L11" s="34"/>
      <c r="M11" s="32" t="s">
        <v>16</v>
      </c>
      <c r="N11" s="33"/>
      <c r="O11" s="34"/>
      <c r="P11" s="13"/>
      <c r="Q11" s="3"/>
      <c r="R11" s="11"/>
      <c r="T11" s="7"/>
      <c r="V11" s="11"/>
      <c r="W11" s="57"/>
      <c r="X11" s="58"/>
      <c r="Y11" s="59"/>
      <c r="Z11" s="32" t="s">
        <v>14</v>
      </c>
      <c r="AA11" s="33"/>
      <c r="AB11" s="34"/>
      <c r="AC11" s="32" t="s">
        <v>15</v>
      </c>
      <c r="AD11" s="33"/>
      <c r="AE11" s="34"/>
      <c r="AF11" s="32" t="s">
        <v>16</v>
      </c>
      <c r="AG11" s="33"/>
      <c r="AH11" s="34"/>
      <c r="AI11" s="13"/>
      <c r="AJ11" s="3"/>
      <c r="AK11" s="11"/>
      <c r="AM11" s="7"/>
      <c r="AO11" s="11"/>
      <c r="AP11" s="57"/>
      <c r="AQ11" s="58"/>
      <c r="AR11" s="59"/>
      <c r="AS11" s="32" t="s">
        <v>14</v>
      </c>
      <c r="AT11" s="33"/>
      <c r="AU11" s="34"/>
      <c r="AV11" s="32" t="s">
        <v>15</v>
      </c>
      <c r="AW11" s="33"/>
      <c r="AX11" s="34"/>
      <c r="AY11" s="32" t="s">
        <v>16</v>
      </c>
      <c r="AZ11" s="33"/>
      <c r="BA11" s="34"/>
      <c r="BB11" s="13"/>
      <c r="BC11" s="3"/>
      <c r="BD11" s="11"/>
      <c r="BE11" s="11"/>
      <c r="BF11" s="12" t="s">
        <v>30</v>
      </c>
      <c r="BG11" s="23">
        <f t="shared" ref="BG11:BR11" si="0">SUM(BG20,BG29,BG38,BG47,BG56)</f>
        <v>1300</v>
      </c>
      <c r="BH11" s="23">
        <f t="shared" si="0"/>
        <v>850</v>
      </c>
      <c r="BI11" s="23">
        <f t="shared" si="0"/>
        <v>1150</v>
      </c>
      <c r="BJ11" s="23">
        <f t="shared" si="0"/>
        <v>1800</v>
      </c>
      <c r="BK11" s="23">
        <f t="shared" si="0"/>
        <v>1800</v>
      </c>
      <c r="BL11" s="23">
        <f t="shared" si="0"/>
        <v>1550</v>
      </c>
      <c r="BM11" s="23">
        <f t="shared" si="0"/>
        <v>1100</v>
      </c>
      <c r="BN11" s="23">
        <f t="shared" si="0"/>
        <v>1100</v>
      </c>
      <c r="BO11" s="23">
        <f t="shared" si="0"/>
        <v>1350</v>
      </c>
      <c r="BP11" s="23">
        <f t="shared" si="0"/>
        <v>1550</v>
      </c>
      <c r="BQ11" s="23">
        <f t="shared" si="0"/>
        <v>1550</v>
      </c>
      <c r="BR11" s="23">
        <f t="shared" si="0"/>
        <v>1300</v>
      </c>
      <c r="BS11" s="19">
        <f>SUM(BG11:BR11)</f>
        <v>16400</v>
      </c>
      <c r="BT11" s="31"/>
      <c r="BU11" s="18" t="s">
        <v>36</v>
      </c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</row>
    <row r="12" spans="1:95" x14ac:dyDescent="0.15">
      <c r="A12" s="7"/>
      <c r="B12" s="2"/>
      <c r="C12" s="11"/>
      <c r="D12" s="32" t="s">
        <v>11</v>
      </c>
      <c r="E12" s="33"/>
      <c r="F12" s="34"/>
      <c r="G12" s="44">
        <f>HLOOKUP(BG9,BF10:BR16,3,0)</f>
        <v>1668</v>
      </c>
      <c r="H12" s="45"/>
      <c r="I12" s="46"/>
      <c r="J12" s="44">
        <f>HLOOKUP(BG9,BF10:BR16,4,0)</f>
        <v>1770</v>
      </c>
      <c r="K12" s="45"/>
      <c r="L12" s="46"/>
      <c r="M12" s="47">
        <f>G12-J12</f>
        <v>-102</v>
      </c>
      <c r="N12" s="48"/>
      <c r="O12" s="49"/>
      <c r="P12" s="13"/>
      <c r="Q12" s="3"/>
      <c r="R12" s="11"/>
      <c r="T12" s="7"/>
      <c r="V12" s="11"/>
      <c r="W12" s="32" t="s">
        <v>11</v>
      </c>
      <c r="X12" s="33"/>
      <c r="Y12" s="34"/>
      <c r="Z12" s="60">
        <f>HLOOKUP(BG9,BF19:BR25,3,0)</f>
        <v>436.5</v>
      </c>
      <c r="AA12" s="61"/>
      <c r="AB12" s="62"/>
      <c r="AC12" s="63">
        <f>HLOOKUP(BG9,BF19:BR25,4,0)</f>
        <v>450</v>
      </c>
      <c r="AD12" s="64"/>
      <c r="AE12" s="65"/>
      <c r="AF12" s="47">
        <f>Z12-AC12</f>
        <v>-13.5</v>
      </c>
      <c r="AG12" s="48"/>
      <c r="AH12" s="49"/>
      <c r="AI12" s="13"/>
      <c r="AJ12" s="3"/>
      <c r="AK12" s="11"/>
      <c r="AM12" s="7"/>
      <c r="AO12" s="11"/>
      <c r="AP12" s="32" t="s">
        <v>11</v>
      </c>
      <c r="AQ12" s="33"/>
      <c r="AR12" s="34"/>
      <c r="AS12" s="44">
        <f>HLOOKUP(BG9,BF28:BR34,3,0)</f>
        <v>504</v>
      </c>
      <c r="AT12" s="45"/>
      <c r="AU12" s="46"/>
      <c r="AV12" s="44">
        <f>HLOOKUP(BG9,BF28:BR34,4,0)</f>
        <v>520</v>
      </c>
      <c r="AW12" s="45"/>
      <c r="AX12" s="46"/>
      <c r="AY12" s="47">
        <f>AS12-AV12</f>
        <v>-16</v>
      </c>
      <c r="AZ12" s="48"/>
      <c r="BA12" s="49"/>
      <c r="BB12" s="13"/>
      <c r="BC12" s="3"/>
      <c r="BD12" s="11"/>
      <c r="BE12" s="11"/>
      <c r="BF12" s="17" t="s">
        <v>31</v>
      </c>
      <c r="BG12" s="24">
        <f t="shared" ref="BG12:BR12" si="1">SUM(BG21,BG30,BG39,BG48,BG57)</f>
        <v>1261</v>
      </c>
      <c r="BH12" s="24">
        <f t="shared" si="1"/>
        <v>1044.5</v>
      </c>
      <c r="BI12" s="24">
        <f t="shared" si="1"/>
        <v>1448</v>
      </c>
      <c r="BJ12" s="24">
        <f t="shared" si="1"/>
        <v>1915</v>
      </c>
      <c r="BK12" s="24">
        <f t="shared" si="1"/>
        <v>1795</v>
      </c>
      <c r="BL12" s="24">
        <f t="shared" si="1"/>
        <v>1668</v>
      </c>
      <c r="BM12" s="24">
        <f t="shared" si="1"/>
        <v>1278.5</v>
      </c>
      <c r="BN12" s="24">
        <f t="shared" si="1"/>
        <v>1313.5</v>
      </c>
      <c r="BO12" s="24">
        <f t="shared" si="1"/>
        <v>1606.5</v>
      </c>
      <c r="BP12" s="24">
        <f t="shared" si="1"/>
        <v>1765</v>
      </c>
      <c r="BQ12" s="24">
        <f t="shared" si="1"/>
        <v>1808</v>
      </c>
      <c r="BR12" s="24">
        <f t="shared" si="1"/>
        <v>1660</v>
      </c>
      <c r="BS12" s="19">
        <f>SUM(BG12:BR12)</f>
        <v>18563</v>
      </c>
      <c r="BT12" s="31"/>
      <c r="BU12" s="18" t="s">
        <v>1</v>
      </c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</row>
    <row r="13" spans="1:95" x14ac:dyDescent="0.15">
      <c r="A13" s="7"/>
      <c r="B13" s="2"/>
      <c r="C13" s="11"/>
      <c r="D13" s="32" t="s">
        <v>12</v>
      </c>
      <c r="E13" s="33"/>
      <c r="F13" s="34"/>
      <c r="G13" s="44">
        <f>HLOOKUP(BG9,BF10:BR16,6,0)</f>
        <v>9131.5</v>
      </c>
      <c r="H13" s="45"/>
      <c r="I13" s="46"/>
      <c r="J13" s="44">
        <f>HLOOKUP(BG9,BF10:BR16,7,0)</f>
        <v>9410</v>
      </c>
      <c r="K13" s="45"/>
      <c r="L13" s="46"/>
      <c r="M13" s="47">
        <f>G13-J13</f>
        <v>-278.5</v>
      </c>
      <c r="N13" s="48"/>
      <c r="O13" s="49"/>
      <c r="P13" s="13"/>
      <c r="Q13" s="3"/>
      <c r="R13" s="11"/>
      <c r="T13" s="7"/>
      <c r="V13" s="11"/>
      <c r="W13" s="32" t="s">
        <v>12</v>
      </c>
      <c r="X13" s="33"/>
      <c r="Y13" s="34"/>
      <c r="Z13" s="60">
        <f>HLOOKUP(BG9,BF19:BR25,6,0)</f>
        <v>2425</v>
      </c>
      <c r="AA13" s="61"/>
      <c r="AB13" s="62"/>
      <c r="AC13" s="63">
        <f>HLOOKUP(BG9,BF19:BR25,7,0)</f>
        <v>2430</v>
      </c>
      <c r="AD13" s="64"/>
      <c r="AE13" s="65"/>
      <c r="AF13" s="47">
        <f>Z13-AC13</f>
        <v>-5</v>
      </c>
      <c r="AG13" s="48"/>
      <c r="AH13" s="49"/>
      <c r="AI13" s="13"/>
      <c r="AJ13" s="3"/>
      <c r="AK13" s="11"/>
      <c r="AM13" s="7"/>
      <c r="AO13" s="11"/>
      <c r="AP13" s="32" t="s">
        <v>12</v>
      </c>
      <c r="AQ13" s="33"/>
      <c r="AR13" s="34"/>
      <c r="AS13" s="44">
        <f>HLOOKUP(BG9,BF28:BR34,6,0)</f>
        <v>2778</v>
      </c>
      <c r="AT13" s="45"/>
      <c r="AU13" s="46"/>
      <c r="AV13" s="44">
        <f>HLOOKUP(BG9,BF28:BR34,7,0)</f>
        <v>2860</v>
      </c>
      <c r="AW13" s="45"/>
      <c r="AX13" s="46"/>
      <c r="AY13" s="47">
        <f>AS13-AV13</f>
        <v>-82</v>
      </c>
      <c r="AZ13" s="48"/>
      <c r="BA13" s="49"/>
      <c r="BB13" s="13"/>
      <c r="BC13" s="3"/>
      <c r="BD13" s="11"/>
      <c r="BE13" s="11"/>
      <c r="BF13" s="17" t="s">
        <v>28</v>
      </c>
      <c r="BG13" s="25">
        <f t="shared" ref="BG13:BL13" si="2">SUM(BG22,BG31,BG40,BG49,BG58)</f>
        <v>1290</v>
      </c>
      <c r="BH13" s="25">
        <f t="shared" si="2"/>
        <v>1060</v>
      </c>
      <c r="BI13" s="25">
        <f t="shared" si="2"/>
        <v>1430</v>
      </c>
      <c r="BJ13" s="25">
        <f t="shared" si="2"/>
        <v>1970</v>
      </c>
      <c r="BK13" s="25">
        <f t="shared" si="2"/>
        <v>1890</v>
      </c>
      <c r="BL13" s="25">
        <f t="shared" si="2"/>
        <v>1770</v>
      </c>
      <c r="BM13" s="25"/>
      <c r="BN13" s="25"/>
      <c r="BO13" s="25"/>
      <c r="BP13" s="25"/>
      <c r="BQ13" s="25"/>
      <c r="BR13" s="25"/>
      <c r="BS13" s="19">
        <f>SUM(BG13:BR13)</f>
        <v>9410</v>
      </c>
      <c r="BT13" s="31"/>
      <c r="BU13" s="18" t="s">
        <v>2</v>
      </c>
    </row>
    <row r="14" spans="1:95" x14ac:dyDescent="0.15">
      <c r="A14" s="7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11"/>
      <c r="T14" s="7"/>
      <c r="AK14" s="11"/>
      <c r="AM14" s="7"/>
      <c r="BD14" s="11"/>
      <c r="BE14" s="11"/>
      <c r="BF14" s="12" t="s">
        <v>32</v>
      </c>
      <c r="BG14" s="22">
        <f>BG11</f>
        <v>1300</v>
      </c>
      <c r="BH14" s="22">
        <f t="shared" ref="BH14:BR14" si="3">BG14+BH11</f>
        <v>2150</v>
      </c>
      <c r="BI14" s="22">
        <f t="shared" si="3"/>
        <v>3300</v>
      </c>
      <c r="BJ14" s="22">
        <f t="shared" si="3"/>
        <v>5100</v>
      </c>
      <c r="BK14" s="22">
        <f t="shared" si="3"/>
        <v>6900</v>
      </c>
      <c r="BL14" s="22">
        <f t="shared" si="3"/>
        <v>8450</v>
      </c>
      <c r="BM14" s="22">
        <f t="shared" si="3"/>
        <v>9550</v>
      </c>
      <c r="BN14" s="22">
        <f t="shared" si="3"/>
        <v>10650</v>
      </c>
      <c r="BO14" s="22">
        <f t="shared" si="3"/>
        <v>12000</v>
      </c>
      <c r="BP14" s="22">
        <f t="shared" si="3"/>
        <v>13550</v>
      </c>
      <c r="BQ14" s="22">
        <f t="shared" si="3"/>
        <v>15100</v>
      </c>
      <c r="BR14" s="22">
        <f t="shared" si="3"/>
        <v>16400</v>
      </c>
      <c r="BT14" s="31"/>
      <c r="BU14" s="18" t="s">
        <v>3</v>
      </c>
    </row>
    <row r="15" spans="1:95" x14ac:dyDescent="0.15">
      <c r="A15" s="7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11"/>
      <c r="T15" s="7"/>
      <c r="AK15" s="11"/>
      <c r="AM15" s="7"/>
      <c r="BD15" s="11"/>
      <c r="BE15" s="11"/>
      <c r="BF15" s="17" t="s">
        <v>33</v>
      </c>
      <c r="BG15" s="21">
        <f>BG12</f>
        <v>1261</v>
      </c>
      <c r="BH15" s="21">
        <f t="shared" ref="BH15:BR15" si="4">BG15+BH12</f>
        <v>2305.5</v>
      </c>
      <c r="BI15" s="21">
        <f t="shared" si="4"/>
        <v>3753.5</v>
      </c>
      <c r="BJ15" s="21">
        <f t="shared" si="4"/>
        <v>5668.5</v>
      </c>
      <c r="BK15" s="21">
        <f t="shared" si="4"/>
        <v>7463.5</v>
      </c>
      <c r="BL15" s="21">
        <f t="shared" si="4"/>
        <v>9131.5</v>
      </c>
      <c r="BM15" s="21">
        <f t="shared" si="4"/>
        <v>10410</v>
      </c>
      <c r="BN15" s="21">
        <f t="shared" si="4"/>
        <v>11723.5</v>
      </c>
      <c r="BO15" s="21">
        <f t="shared" si="4"/>
        <v>13330</v>
      </c>
      <c r="BP15" s="21">
        <f t="shared" si="4"/>
        <v>15095</v>
      </c>
      <c r="BQ15" s="21">
        <f t="shared" si="4"/>
        <v>16903</v>
      </c>
      <c r="BR15" s="21">
        <f t="shared" si="4"/>
        <v>18563</v>
      </c>
      <c r="BU15" s="18" t="s">
        <v>4</v>
      </c>
    </row>
    <row r="16" spans="1:95" x14ac:dyDescent="0.15">
      <c r="A16" s="7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11"/>
      <c r="T16" s="7"/>
      <c r="AK16" s="11"/>
      <c r="AM16" s="7"/>
      <c r="BD16" s="11"/>
      <c r="BE16" s="11"/>
      <c r="BF16" s="17" t="s">
        <v>29</v>
      </c>
      <c r="BG16" s="21">
        <f>BG13</f>
        <v>1290</v>
      </c>
      <c r="BH16" s="21">
        <f>BG16+BH13</f>
        <v>2350</v>
      </c>
      <c r="BI16" s="21">
        <f>BH16+BI13</f>
        <v>3780</v>
      </c>
      <c r="BJ16" s="21">
        <f>BI16+BJ13</f>
        <v>5750</v>
      </c>
      <c r="BK16" s="21">
        <f>BJ16+BK13</f>
        <v>7640</v>
      </c>
      <c r="BL16" s="21">
        <f>BK16+BL13</f>
        <v>9410</v>
      </c>
      <c r="BM16" s="21"/>
      <c r="BN16" s="21"/>
      <c r="BO16" s="21"/>
      <c r="BP16" s="21"/>
      <c r="BQ16" s="21"/>
      <c r="BR16" s="21"/>
      <c r="BU16" s="18" t="s">
        <v>5</v>
      </c>
    </row>
    <row r="17" spans="1:85" x14ac:dyDescent="0.15">
      <c r="A17" s="7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11"/>
      <c r="T17" s="7"/>
      <c r="AK17" s="11"/>
      <c r="AM17" s="7"/>
      <c r="BD17" s="11"/>
      <c r="BU17" s="18" t="s">
        <v>6</v>
      </c>
    </row>
    <row r="18" spans="1:85" x14ac:dyDescent="0.15">
      <c r="A18" s="7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11"/>
      <c r="T18" s="7"/>
      <c r="AK18" s="11"/>
      <c r="AM18" s="7"/>
      <c r="BD18" s="11"/>
      <c r="BF18" s="1" t="s">
        <v>21</v>
      </c>
      <c r="BU18" s="18" t="s">
        <v>7</v>
      </c>
    </row>
    <row r="19" spans="1:85" x14ac:dyDescent="0.15">
      <c r="A19" s="7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11"/>
      <c r="T19" s="7"/>
      <c r="AK19" s="11"/>
      <c r="AM19" s="7"/>
      <c r="BD19" s="11"/>
      <c r="BF19" s="12"/>
      <c r="BG19" s="22" t="s">
        <v>13</v>
      </c>
      <c r="BH19" s="22" t="s">
        <v>0</v>
      </c>
      <c r="BI19" s="22" t="s">
        <v>1</v>
      </c>
      <c r="BJ19" s="22" t="s">
        <v>2</v>
      </c>
      <c r="BK19" s="22" t="s">
        <v>3</v>
      </c>
      <c r="BL19" s="22" t="s">
        <v>4</v>
      </c>
      <c r="BM19" s="22" t="s">
        <v>5</v>
      </c>
      <c r="BN19" s="22" t="s">
        <v>6</v>
      </c>
      <c r="BO19" s="22" t="s">
        <v>7</v>
      </c>
      <c r="BP19" s="22" t="s">
        <v>8</v>
      </c>
      <c r="BQ19" s="22" t="s">
        <v>9</v>
      </c>
      <c r="BR19" s="22" t="s">
        <v>10</v>
      </c>
      <c r="BS19" s="29" t="s">
        <v>34</v>
      </c>
      <c r="BU19" s="18" t="s">
        <v>8</v>
      </c>
    </row>
    <row r="20" spans="1:85" x14ac:dyDescent="0.15">
      <c r="A20" s="7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11"/>
      <c r="T20" s="7"/>
      <c r="AK20" s="11"/>
      <c r="AM20" s="7"/>
      <c r="BD20" s="11"/>
      <c r="BF20" s="12" t="s">
        <v>30</v>
      </c>
      <c r="BG20" s="23">
        <v>400</v>
      </c>
      <c r="BH20" s="23">
        <v>300</v>
      </c>
      <c r="BI20" s="23">
        <v>350</v>
      </c>
      <c r="BJ20" s="23">
        <v>500</v>
      </c>
      <c r="BK20" s="23">
        <v>500</v>
      </c>
      <c r="BL20" s="23">
        <v>450</v>
      </c>
      <c r="BM20" s="23">
        <v>350</v>
      </c>
      <c r="BN20" s="23">
        <v>350</v>
      </c>
      <c r="BO20" s="23">
        <v>400</v>
      </c>
      <c r="BP20" s="23">
        <v>450</v>
      </c>
      <c r="BQ20" s="23">
        <v>450</v>
      </c>
      <c r="BR20" s="23">
        <v>400</v>
      </c>
      <c r="BS20" s="19">
        <f>SUM(BG20:BR20)</f>
        <v>4900</v>
      </c>
      <c r="BU20" s="18" t="s">
        <v>9</v>
      </c>
    </row>
    <row r="21" spans="1:85" x14ac:dyDescent="0.15">
      <c r="A21" s="7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11"/>
      <c r="T21" s="7"/>
      <c r="AK21" s="11"/>
      <c r="AM21" s="7"/>
      <c r="BD21" s="11"/>
      <c r="BF21" s="17" t="s">
        <v>31</v>
      </c>
      <c r="BG21" s="24">
        <f t="shared" ref="BG21:BR21" si="5">BG20*0.97</f>
        <v>388</v>
      </c>
      <c r="BH21" s="24">
        <f t="shared" si="5"/>
        <v>291</v>
      </c>
      <c r="BI21" s="24">
        <f t="shared" si="5"/>
        <v>339.5</v>
      </c>
      <c r="BJ21" s="24">
        <f t="shared" si="5"/>
        <v>485</v>
      </c>
      <c r="BK21" s="24">
        <f t="shared" si="5"/>
        <v>485</v>
      </c>
      <c r="BL21" s="24">
        <f t="shared" si="5"/>
        <v>436.5</v>
      </c>
      <c r="BM21" s="24">
        <f t="shared" si="5"/>
        <v>339.5</v>
      </c>
      <c r="BN21" s="24">
        <f t="shared" si="5"/>
        <v>339.5</v>
      </c>
      <c r="BO21" s="24">
        <f t="shared" si="5"/>
        <v>388</v>
      </c>
      <c r="BP21" s="24">
        <f t="shared" si="5"/>
        <v>436.5</v>
      </c>
      <c r="BQ21" s="24">
        <f t="shared" si="5"/>
        <v>436.5</v>
      </c>
      <c r="BR21" s="24">
        <f t="shared" si="5"/>
        <v>388</v>
      </c>
      <c r="BS21" s="30">
        <f>SUM(BG21:BR21)</f>
        <v>4753</v>
      </c>
      <c r="BT21" s="30"/>
      <c r="BU21" s="18" t="s">
        <v>10</v>
      </c>
      <c r="BV21"/>
      <c r="BW21"/>
      <c r="BX21"/>
      <c r="BY21"/>
      <c r="BZ21"/>
      <c r="CA21"/>
      <c r="CB21"/>
      <c r="CC21"/>
      <c r="CD21"/>
      <c r="CE21"/>
      <c r="CF21"/>
      <c r="CG21"/>
    </row>
    <row r="22" spans="1:85" x14ac:dyDescent="0.15">
      <c r="A22" s="7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11"/>
      <c r="T22" s="7"/>
      <c r="AK22" s="11"/>
      <c r="AM22" s="7"/>
      <c r="BD22" s="11"/>
      <c r="BF22" s="17" t="s">
        <v>28</v>
      </c>
      <c r="BG22" s="24">
        <v>350</v>
      </c>
      <c r="BH22" s="26">
        <v>290</v>
      </c>
      <c r="BI22" s="26">
        <v>340</v>
      </c>
      <c r="BJ22" s="26">
        <v>500</v>
      </c>
      <c r="BK22" s="26">
        <v>500</v>
      </c>
      <c r="BL22" s="26">
        <v>450</v>
      </c>
      <c r="BM22" s="27"/>
      <c r="BN22" s="27"/>
      <c r="BO22" s="27"/>
      <c r="BP22" s="28"/>
      <c r="BQ22" s="27"/>
      <c r="BR22" s="27"/>
      <c r="BS22" s="30">
        <f>SUM(BG22:BR22)</f>
        <v>2430</v>
      </c>
      <c r="BT22" s="30"/>
      <c r="BU22"/>
      <c r="BV22"/>
      <c r="BW22"/>
      <c r="BX22"/>
      <c r="BY22"/>
      <c r="BZ22"/>
      <c r="CA22"/>
      <c r="CB22"/>
      <c r="CC22"/>
      <c r="CD22"/>
      <c r="CE22"/>
      <c r="CF22"/>
      <c r="CG22"/>
    </row>
    <row r="23" spans="1:85" x14ac:dyDescent="0.15">
      <c r="A23" s="7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11"/>
      <c r="T23" s="7"/>
      <c r="AK23" s="11"/>
      <c r="AM23" s="7"/>
      <c r="BD23" s="11"/>
      <c r="BF23" s="12" t="s">
        <v>32</v>
      </c>
      <c r="BG23" s="22">
        <f>BG20</f>
        <v>400</v>
      </c>
      <c r="BH23" s="22">
        <f t="shared" ref="BH23:BR23" si="6">BG23+BH20</f>
        <v>700</v>
      </c>
      <c r="BI23" s="22">
        <f t="shared" si="6"/>
        <v>1050</v>
      </c>
      <c r="BJ23" s="22">
        <f t="shared" si="6"/>
        <v>1550</v>
      </c>
      <c r="BK23" s="22">
        <f t="shared" si="6"/>
        <v>2050</v>
      </c>
      <c r="BL23" s="22">
        <f t="shared" si="6"/>
        <v>2500</v>
      </c>
      <c r="BM23" s="22">
        <f t="shared" si="6"/>
        <v>2850</v>
      </c>
      <c r="BN23" s="22">
        <f t="shared" si="6"/>
        <v>3200</v>
      </c>
      <c r="BO23" s="22">
        <f t="shared" si="6"/>
        <v>3600</v>
      </c>
      <c r="BP23" s="22">
        <f t="shared" si="6"/>
        <v>4050</v>
      </c>
      <c r="BQ23" s="22">
        <f t="shared" si="6"/>
        <v>4500</v>
      </c>
      <c r="BR23" s="22">
        <f t="shared" si="6"/>
        <v>4900</v>
      </c>
      <c r="BS23" s="30"/>
      <c r="BT23" s="30"/>
      <c r="BU23"/>
      <c r="BV23"/>
      <c r="BW23"/>
      <c r="BX23"/>
      <c r="BY23"/>
      <c r="BZ23"/>
      <c r="CA23"/>
      <c r="CB23"/>
      <c r="CC23"/>
      <c r="CD23"/>
      <c r="CE23"/>
      <c r="CF23"/>
      <c r="CG23"/>
    </row>
    <row r="24" spans="1:85" x14ac:dyDescent="0.15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6"/>
      <c r="T24" s="14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6"/>
      <c r="AM24" s="14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6"/>
      <c r="BF24" s="17" t="s">
        <v>33</v>
      </c>
      <c r="BG24" s="21">
        <f>BG21</f>
        <v>388</v>
      </c>
      <c r="BH24" s="21">
        <f t="shared" ref="BH24:BR24" si="7">BG24+BH21</f>
        <v>679</v>
      </c>
      <c r="BI24" s="21">
        <f t="shared" si="7"/>
        <v>1018.5</v>
      </c>
      <c r="BJ24" s="21">
        <f t="shared" si="7"/>
        <v>1503.5</v>
      </c>
      <c r="BK24" s="21">
        <f t="shared" si="7"/>
        <v>1988.5</v>
      </c>
      <c r="BL24" s="21">
        <f t="shared" si="7"/>
        <v>2425</v>
      </c>
      <c r="BM24" s="21">
        <f t="shared" si="7"/>
        <v>2764.5</v>
      </c>
      <c r="BN24" s="21">
        <f t="shared" si="7"/>
        <v>3104</v>
      </c>
      <c r="BO24" s="21">
        <f t="shared" si="7"/>
        <v>3492</v>
      </c>
      <c r="BP24" s="21">
        <f t="shared" si="7"/>
        <v>3928.5</v>
      </c>
      <c r="BQ24" s="21">
        <f t="shared" si="7"/>
        <v>4365</v>
      </c>
      <c r="BR24" s="21">
        <f t="shared" si="7"/>
        <v>4753</v>
      </c>
      <c r="BS24" s="30"/>
      <c r="BT24" s="30"/>
      <c r="BU24"/>
      <c r="BV24"/>
      <c r="BW24"/>
      <c r="BX24"/>
      <c r="BY24"/>
      <c r="BZ24"/>
      <c r="CA24"/>
      <c r="CB24"/>
      <c r="CC24"/>
      <c r="CD24"/>
      <c r="CE24"/>
      <c r="CF24"/>
      <c r="CG24"/>
    </row>
    <row r="25" spans="1:85" ht="12.6" customHeight="1" x14ac:dyDescent="0.15"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F25" s="17" t="s">
        <v>29</v>
      </c>
      <c r="BG25" s="21">
        <f>BG22</f>
        <v>350</v>
      </c>
      <c r="BH25" s="21">
        <f>BG25+BH22</f>
        <v>640</v>
      </c>
      <c r="BI25" s="21">
        <f>BH25+BI22</f>
        <v>980</v>
      </c>
      <c r="BJ25" s="21">
        <f>BI25+BJ22</f>
        <v>1480</v>
      </c>
      <c r="BK25" s="21">
        <f>BJ25+BK22</f>
        <v>1980</v>
      </c>
      <c r="BL25" s="21">
        <f>BK25+BL22</f>
        <v>2430</v>
      </c>
      <c r="BM25" s="21"/>
      <c r="BN25" s="21"/>
      <c r="BO25" s="21"/>
      <c r="BP25" s="21"/>
      <c r="BQ25" s="21"/>
      <c r="BR25" s="21"/>
      <c r="BS25" s="30"/>
      <c r="BT25" s="30"/>
      <c r="BU25"/>
      <c r="BV25"/>
      <c r="BW25"/>
      <c r="BX25"/>
      <c r="BY25"/>
      <c r="BZ25"/>
      <c r="CA25"/>
      <c r="CB25"/>
      <c r="CC25"/>
      <c r="CD25"/>
      <c r="CE25"/>
      <c r="CF25"/>
      <c r="CG25"/>
    </row>
    <row r="26" spans="1:85" ht="12.6" customHeight="1" x14ac:dyDescent="0.15">
      <c r="A26" s="56"/>
      <c r="B26" s="56"/>
      <c r="C26" s="56"/>
      <c r="D26" s="56"/>
      <c r="E26" s="56"/>
      <c r="F26" s="56"/>
      <c r="J26" s="32" t="s">
        <v>11</v>
      </c>
      <c r="K26" s="33"/>
      <c r="L26" s="34"/>
      <c r="M26" s="32" t="s">
        <v>12</v>
      </c>
      <c r="N26" s="33"/>
      <c r="O26" s="34"/>
      <c r="AC26" s="32" t="s">
        <v>11</v>
      </c>
      <c r="AD26" s="33"/>
      <c r="AE26" s="34"/>
      <c r="AF26" s="32" t="s">
        <v>12</v>
      </c>
      <c r="AG26" s="33"/>
      <c r="AH26" s="34"/>
      <c r="AV26" s="32" t="s">
        <v>11</v>
      </c>
      <c r="AW26" s="33"/>
      <c r="AX26" s="34"/>
      <c r="AY26" s="32" t="s">
        <v>12</v>
      </c>
      <c r="AZ26" s="33"/>
      <c r="BA26" s="34"/>
      <c r="BS26" s="30"/>
      <c r="BT26" s="30"/>
      <c r="BU26"/>
      <c r="BV26"/>
      <c r="BW26"/>
      <c r="BX26"/>
      <c r="BY26"/>
      <c r="BZ26"/>
      <c r="CA26"/>
      <c r="CB26"/>
      <c r="CC26"/>
      <c r="CD26"/>
      <c r="CE26"/>
      <c r="CF26"/>
      <c r="CG26"/>
    </row>
    <row r="27" spans="1:85" ht="13.5" customHeight="1" thickBot="1" x14ac:dyDescent="0.2">
      <c r="A27" s="56"/>
      <c r="B27" s="56"/>
      <c r="C27" s="56"/>
      <c r="D27" s="56"/>
      <c r="E27" s="56"/>
      <c r="F27" s="56"/>
      <c r="J27" s="37" t="str">
        <f>IF(J29&lt;=1,"○",IF(AND(J29&gt;1,J29&lt;1.06),"△","×"))</f>
        <v>×</v>
      </c>
      <c r="K27" s="38"/>
      <c r="L27" s="39"/>
      <c r="M27" s="37" t="str">
        <f>IF(M29&lt;=1,"○",IF(AND(M29&gt;1,M29&lt;1.06),"△","×"))</f>
        <v>△</v>
      </c>
      <c r="N27" s="38"/>
      <c r="O27" s="39"/>
      <c r="AC27" s="37" t="str">
        <f>IF(AC29&lt;=1,"○",IF(AND(AC29&gt;1,AC29&lt;1.06),"△","×"))</f>
        <v>×</v>
      </c>
      <c r="AD27" s="38"/>
      <c r="AE27" s="39"/>
      <c r="AF27" s="37" t="str">
        <f>IF(AF29&lt;=1,"○",IF(AND(AF29&gt;1,AF29&lt;1.06),"△","×"))</f>
        <v>△</v>
      </c>
      <c r="AG27" s="38"/>
      <c r="AH27" s="39"/>
      <c r="AV27" s="37" t="str">
        <f>IF(AV29&lt;=1,"○",IF(AND(AV29&gt;1,AV29&lt;1.06),"△","×"))</f>
        <v>×</v>
      </c>
      <c r="AW27" s="38"/>
      <c r="AX27" s="39"/>
      <c r="AY27" s="37" t="str">
        <f>IF(AY29&lt;=1,"○",IF(AND(AY29&gt;1,AY29&lt;1.06),"△","×"))</f>
        <v>△</v>
      </c>
      <c r="AZ27" s="38"/>
      <c r="BA27" s="39"/>
      <c r="BF27" s="1" t="s">
        <v>22</v>
      </c>
    </row>
    <row r="28" spans="1:85" ht="13.5" customHeight="1" x14ac:dyDescent="0.15">
      <c r="A28" s="50" t="s">
        <v>23</v>
      </c>
      <c r="B28" s="51"/>
      <c r="C28" s="51"/>
      <c r="D28" s="52"/>
      <c r="E28" s="5"/>
      <c r="F28" s="5"/>
      <c r="J28" s="40"/>
      <c r="K28" s="41"/>
      <c r="L28" s="42"/>
      <c r="M28" s="40"/>
      <c r="N28" s="41"/>
      <c r="O28" s="42"/>
      <c r="T28" s="50" t="s">
        <v>24</v>
      </c>
      <c r="U28" s="51"/>
      <c r="V28" s="51"/>
      <c r="W28" s="52"/>
      <c r="AC28" s="40"/>
      <c r="AD28" s="41"/>
      <c r="AE28" s="42"/>
      <c r="AF28" s="40"/>
      <c r="AG28" s="41"/>
      <c r="AH28" s="42"/>
      <c r="AM28" s="50" t="s">
        <v>25</v>
      </c>
      <c r="AN28" s="51"/>
      <c r="AO28" s="51"/>
      <c r="AP28" s="52"/>
      <c r="AV28" s="40"/>
      <c r="AW28" s="41"/>
      <c r="AX28" s="42"/>
      <c r="AY28" s="40"/>
      <c r="AZ28" s="41"/>
      <c r="BA28" s="42"/>
      <c r="BF28" s="12"/>
      <c r="BG28" s="22" t="s">
        <v>13</v>
      </c>
      <c r="BH28" s="22" t="s">
        <v>0</v>
      </c>
      <c r="BI28" s="22" t="s">
        <v>1</v>
      </c>
      <c r="BJ28" s="22" t="s">
        <v>2</v>
      </c>
      <c r="BK28" s="22" t="s">
        <v>3</v>
      </c>
      <c r="BL28" s="22" t="s">
        <v>4</v>
      </c>
      <c r="BM28" s="22" t="s">
        <v>5</v>
      </c>
      <c r="BN28" s="22" t="s">
        <v>6</v>
      </c>
      <c r="BO28" s="22" t="s">
        <v>7</v>
      </c>
      <c r="BP28" s="22" t="s">
        <v>8</v>
      </c>
      <c r="BQ28" s="22" t="s">
        <v>9</v>
      </c>
      <c r="BR28" s="22" t="s">
        <v>10</v>
      </c>
      <c r="BS28" s="29" t="s">
        <v>34</v>
      </c>
    </row>
    <row r="29" spans="1:85" ht="12.6" customHeight="1" thickBot="1" x14ac:dyDescent="0.2">
      <c r="A29" s="53"/>
      <c r="B29" s="54"/>
      <c r="C29" s="54"/>
      <c r="D29" s="55"/>
      <c r="E29" s="6"/>
      <c r="F29" s="6"/>
      <c r="J29" s="43">
        <f>J32/G32</f>
        <v>1.0996563573883162</v>
      </c>
      <c r="K29" s="43"/>
      <c r="L29" s="43"/>
      <c r="M29" s="43">
        <f>J33/G33</f>
        <v>1.0438144329896908</v>
      </c>
      <c r="N29" s="43"/>
      <c r="O29" s="43"/>
      <c r="T29" s="53"/>
      <c r="U29" s="54"/>
      <c r="V29" s="54"/>
      <c r="W29" s="55"/>
      <c r="X29" s="6"/>
      <c r="Y29" s="6"/>
      <c r="Z29" s="1"/>
      <c r="AA29" s="1"/>
      <c r="AB29" s="1"/>
      <c r="AC29" s="43">
        <f>AC32/Z32</f>
        <v>1.1134020618556701</v>
      </c>
      <c r="AD29" s="43"/>
      <c r="AE29" s="43"/>
      <c r="AF29" s="43">
        <f>AC33/Z33</f>
        <v>1.0538373424971363</v>
      </c>
      <c r="AG29" s="43"/>
      <c r="AH29" s="43"/>
      <c r="AI29" s="1"/>
      <c r="AJ29" s="1"/>
      <c r="AK29" s="1"/>
      <c r="AM29" s="53"/>
      <c r="AN29" s="54"/>
      <c r="AO29" s="54"/>
      <c r="AP29" s="55"/>
      <c r="AQ29" s="6"/>
      <c r="AR29" s="6"/>
      <c r="AS29" s="1"/>
      <c r="AT29" s="1"/>
      <c r="AU29" s="1"/>
      <c r="AV29" s="43">
        <f>AV32/AS32</f>
        <v>1.0824742268041236</v>
      </c>
      <c r="AW29" s="43"/>
      <c r="AX29" s="43"/>
      <c r="AY29" s="43">
        <f>AV33/AS33</f>
        <v>1.0496719775070291</v>
      </c>
      <c r="AZ29" s="43"/>
      <c r="BA29" s="43"/>
      <c r="BB29" s="1"/>
      <c r="BC29" s="1"/>
      <c r="BD29" s="1"/>
      <c r="BF29" s="12" t="s">
        <v>30</v>
      </c>
      <c r="BG29" s="23">
        <v>300</v>
      </c>
      <c r="BH29" s="23">
        <v>200</v>
      </c>
      <c r="BI29" s="23">
        <v>250</v>
      </c>
      <c r="BJ29" s="23">
        <v>400</v>
      </c>
      <c r="BK29" s="23">
        <v>400</v>
      </c>
      <c r="BL29" s="23">
        <v>350</v>
      </c>
      <c r="BM29" s="23">
        <v>250</v>
      </c>
      <c r="BN29" s="23">
        <v>250</v>
      </c>
      <c r="BO29" s="23">
        <v>300</v>
      </c>
      <c r="BP29" s="23">
        <v>350</v>
      </c>
      <c r="BQ29" s="23">
        <v>350</v>
      </c>
      <c r="BR29" s="23">
        <v>300</v>
      </c>
      <c r="BS29" s="19">
        <f>SUM(BG29:BR29)</f>
        <v>3700</v>
      </c>
    </row>
    <row r="30" spans="1:85" x14ac:dyDescent="0.15">
      <c r="A30" s="10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9"/>
      <c r="T30" s="10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9"/>
      <c r="AM30" s="10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9"/>
      <c r="BF30" s="17" t="s">
        <v>31</v>
      </c>
      <c r="BG30" s="24">
        <f>BG29*0.97</f>
        <v>291</v>
      </c>
      <c r="BH30" s="24">
        <v>414</v>
      </c>
      <c r="BI30" s="24">
        <v>575</v>
      </c>
      <c r="BJ30" s="24">
        <v>557</v>
      </c>
      <c r="BK30" s="24">
        <v>437</v>
      </c>
      <c r="BL30" s="24">
        <v>504</v>
      </c>
      <c r="BM30" s="24">
        <v>454</v>
      </c>
      <c r="BN30" s="24">
        <v>489</v>
      </c>
      <c r="BO30" s="24">
        <v>588</v>
      </c>
      <c r="BP30" s="24">
        <v>601</v>
      </c>
      <c r="BQ30" s="24">
        <v>644</v>
      </c>
      <c r="BR30" s="24">
        <v>690</v>
      </c>
      <c r="BS30" s="19">
        <f>SUM(BG30:BR30)</f>
        <v>6244</v>
      </c>
    </row>
    <row r="31" spans="1:85" x14ac:dyDescent="0.15">
      <c r="A31" s="7"/>
      <c r="B31" s="2"/>
      <c r="C31" s="11"/>
      <c r="D31" s="57"/>
      <c r="E31" s="58"/>
      <c r="F31" s="59"/>
      <c r="G31" s="32" t="s">
        <v>14</v>
      </c>
      <c r="H31" s="33"/>
      <c r="I31" s="34"/>
      <c r="J31" s="32" t="s">
        <v>15</v>
      </c>
      <c r="K31" s="33"/>
      <c r="L31" s="34"/>
      <c r="M31" s="32" t="s">
        <v>16</v>
      </c>
      <c r="N31" s="33"/>
      <c r="O31" s="34"/>
      <c r="P31" s="13"/>
      <c r="Q31" s="3"/>
      <c r="R31" s="11"/>
      <c r="T31" s="7"/>
      <c r="V31" s="11"/>
      <c r="W31" s="57"/>
      <c r="X31" s="58"/>
      <c r="Y31" s="59"/>
      <c r="Z31" s="32" t="s">
        <v>14</v>
      </c>
      <c r="AA31" s="33"/>
      <c r="AB31" s="34"/>
      <c r="AC31" s="32" t="s">
        <v>15</v>
      </c>
      <c r="AD31" s="33"/>
      <c r="AE31" s="34"/>
      <c r="AF31" s="32" t="s">
        <v>16</v>
      </c>
      <c r="AG31" s="33"/>
      <c r="AH31" s="34"/>
      <c r="AI31" s="13"/>
      <c r="AJ31" s="3"/>
      <c r="AK31" s="11"/>
      <c r="AM31" s="7"/>
      <c r="AO31" s="11"/>
      <c r="AP31" s="57"/>
      <c r="AQ31" s="58"/>
      <c r="AR31" s="59"/>
      <c r="AS31" s="32" t="s">
        <v>14</v>
      </c>
      <c r="AT31" s="33"/>
      <c r="AU31" s="34"/>
      <c r="AV31" s="32" t="s">
        <v>15</v>
      </c>
      <c r="AW31" s="33"/>
      <c r="AX31" s="34"/>
      <c r="AY31" s="32" t="s">
        <v>16</v>
      </c>
      <c r="AZ31" s="33"/>
      <c r="BA31" s="34"/>
      <c r="BB31" s="13"/>
      <c r="BC31" s="3"/>
      <c r="BD31" s="11"/>
      <c r="BF31" s="17" t="s">
        <v>28</v>
      </c>
      <c r="BG31" s="24">
        <v>350</v>
      </c>
      <c r="BH31" s="26">
        <v>420</v>
      </c>
      <c r="BI31" s="26">
        <v>550</v>
      </c>
      <c r="BJ31" s="26">
        <v>570</v>
      </c>
      <c r="BK31" s="26">
        <v>450</v>
      </c>
      <c r="BL31" s="26">
        <v>520</v>
      </c>
      <c r="BM31" s="27"/>
      <c r="BN31" s="27"/>
      <c r="BO31" s="27"/>
      <c r="BP31" s="28"/>
      <c r="BQ31" s="27"/>
      <c r="BR31" s="27"/>
      <c r="BS31" s="19">
        <f>SUM(BG31:BR31)</f>
        <v>2860</v>
      </c>
    </row>
    <row r="32" spans="1:85" x14ac:dyDescent="0.15">
      <c r="A32" s="7"/>
      <c r="B32" s="2"/>
      <c r="C32" s="11"/>
      <c r="D32" s="32" t="s">
        <v>11</v>
      </c>
      <c r="E32" s="33"/>
      <c r="F32" s="34"/>
      <c r="G32" s="63">
        <f>HLOOKUP(BG9,BF37:BR43,3,0)</f>
        <v>291</v>
      </c>
      <c r="H32" s="64"/>
      <c r="I32" s="65"/>
      <c r="J32" s="63">
        <f>HLOOKUP(BG9,BF37:BR43,4,0)</f>
        <v>320</v>
      </c>
      <c r="K32" s="64"/>
      <c r="L32" s="65"/>
      <c r="M32" s="47">
        <f>G32-J32</f>
        <v>-29</v>
      </c>
      <c r="N32" s="48"/>
      <c r="O32" s="49"/>
      <c r="P32" s="13"/>
      <c r="Q32" s="3"/>
      <c r="R32" s="11"/>
      <c r="T32" s="7"/>
      <c r="V32" s="11"/>
      <c r="W32" s="32" t="s">
        <v>11</v>
      </c>
      <c r="X32" s="33"/>
      <c r="Y32" s="34"/>
      <c r="Z32" s="60">
        <f>HLOOKUP(BG9,BF46:BR52,3,0)</f>
        <v>242.5</v>
      </c>
      <c r="AA32" s="61"/>
      <c r="AB32" s="62"/>
      <c r="AC32" s="63">
        <f>HLOOKUP(BG9,BF46:BR52,4,0)</f>
        <v>270</v>
      </c>
      <c r="AD32" s="64"/>
      <c r="AE32" s="65"/>
      <c r="AF32" s="47">
        <f>Z32-AC32</f>
        <v>-27.5</v>
      </c>
      <c r="AG32" s="48"/>
      <c r="AH32" s="49"/>
      <c r="AI32" s="13"/>
      <c r="AJ32" s="3"/>
      <c r="AK32" s="11"/>
      <c r="AM32" s="7"/>
      <c r="AO32" s="11"/>
      <c r="AP32" s="32" t="s">
        <v>11</v>
      </c>
      <c r="AQ32" s="33"/>
      <c r="AR32" s="34"/>
      <c r="AS32" s="44">
        <f>HLOOKUP(BG9,BF55:BR61,3,0)</f>
        <v>194</v>
      </c>
      <c r="AT32" s="45"/>
      <c r="AU32" s="46"/>
      <c r="AV32" s="44">
        <f>HLOOKUP(BG9,BF55:BR61,4,0)</f>
        <v>210</v>
      </c>
      <c r="AW32" s="45"/>
      <c r="AX32" s="46"/>
      <c r="AY32" s="47">
        <f>AS32-AV32</f>
        <v>-16</v>
      </c>
      <c r="AZ32" s="48"/>
      <c r="BA32" s="49"/>
      <c r="BB32" s="13"/>
      <c r="BC32" s="3"/>
      <c r="BD32" s="11"/>
      <c r="BF32" s="12" t="s">
        <v>32</v>
      </c>
      <c r="BG32" s="22">
        <f>BG29</f>
        <v>300</v>
      </c>
      <c r="BH32" s="22">
        <f t="shared" ref="BH32:BR32" si="8">BG32+BH29</f>
        <v>500</v>
      </c>
      <c r="BI32" s="22">
        <f t="shared" si="8"/>
        <v>750</v>
      </c>
      <c r="BJ32" s="22">
        <f t="shared" si="8"/>
        <v>1150</v>
      </c>
      <c r="BK32" s="22">
        <f t="shared" si="8"/>
        <v>1550</v>
      </c>
      <c r="BL32" s="22">
        <f t="shared" si="8"/>
        <v>1900</v>
      </c>
      <c r="BM32" s="22">
        <f t="shared" si="8"/>
        <v>2150</v>
      </c>
      <c r="BN32" s="22">
        <f t="shared" si="8"/>
        <v>2400</v>
      </c>
      <c r="BO32" s="22">
        <f t="shared" si="8"/>
        <v>2700</v>
      </c>
      <c r="BP32" s="22">
        <f t="shared" si="8"/>
        <v>3050</v>
      </c>
      <c r="BQ32" s="22">
        <f t="shared" si="8"/>
        <v>3400</v>
      </c>
      <c r="BR32" s="22">
        <f t="shared" si="8"/>
        <v>3700</v>
      </c>
    </row>
    <row r="33" spans="1:71" x14ac:dyDescent="0.15">
      <c r="A33" s="7"/>
      <c r="B33" s="2"/>
      <c r="C33" s="11"/>
      <c r="D33" s="32" t="s">
        <v>12</v>
      </c>
      <c r="E33" s="33"/>
      <c r="F33" s="34"/>
      <c r="G33" s="63">
        <f>HLOOKUP(BG9,BF37:BR43,6,0)</f>
        <v>1552</v>
      </c>
      <c r="H33" s="64"/>
      <c r="I33" s="65"/>
      <c r="J33" s="63">
        <f>HLOOKUP(BG9,BF37:BR43,7,0)</f>
        <v>1620</v>
      </c>
      <c r="K33" s="64"/>
      <c r="L33" s="65"/>
      <c r="M33" s="47">
        <f>G33-J33</f>
        <v>-68</v>
      </c>
      <c r="N33" s="48"/>
      <c r="O33" s="49"/>
      <c r="P33" s="13"/>
      <c r="Q33" s="3"/>
      <c r="R33" s="11"/>
      <c r="T33" s="7"/>
      <c r="V33" s="11"/>
      <c r="W33" s="32" t="s">
        <v>12</v>
      </c>
      <c r="X33" s="33"/>
      <c r="Y33" s="34"/>
      <c r="Z33" s="60">
        <f>HLOOKUP(BG9,BF46:BR52,6,0)</f>
        <v>1309.5</v>
      </c>
      <c r="AA33" s="61"/>
      <c r="AB33" s="62"/>
      <c r="AC33" s="63">
        <f>HLOOKUP(BG9,BF46:BR52,7,0)</f>
        <v>1380</v>
      </c>
      <c r="AD33" s="64"/>
      <c r="AE33" s="65"/>
      <c r="AF33" s="47">
        <f>Z33-AC33</f>
        <v>-70.5</v>
      </c>
      <c r="AG33" s="48"/>
      <c r="AH33" s="49"/>
      <c r="AI33" s="13"/>
      <c r="AJ33" s="3"/>
      <c r="AK33" s="11"/>
      <c r="AM33" s="7"/>
      <c r="AO33" s="11"/>
      <c r="AP33" s="32" t="s">
        <v>12</v>
      </c>
      <c r="AQ33" s="33"/>
      <c r="AR33" s="34"/>
      <c r="AS33" s="44">
        <f>HLOOKUP(BG9,BF55:BR61,6,0)</f>
        <v>1067</v>
      </c>
      <c r="AT33" s="45"/>
      <c r="AU33" s="46"/>
      <c r="AV33" s="44">
        <f>HLOOKUP(BG9,BF55:BR61,7,0)</f>
        <v>1120</v>
      </c>
      <c r="AW33" s="45"/>
      <c r="AX33" s="46"/>
      <c r="AY33" s="47">
        <f>AS33-AV33</f>
        <v>-53</v>
      </c>
      <c r="AZ33" s="48"/>
      <c r="BA33" s="49"/>
      <c r="BB33" s="13"/>
      <c r="BC33" s="3"/>
      <c r="BD33" s="11"/>
      <c r="BF33" s="17" t="s">
        <v>33</v>
      </c>
      <c r="BG33" s="21">
        <f>BG30</f>
        <v>291</v>
      </c>
      <c r="BH33" s="21">
        <f t="shared" ref="BH33:BR33" si="9">BG33+BH30</f>
        <v>705</v>
      </c>
      <c r="BI33" s="21">
        <f t="shared" si="9"/>
        <v>1280</v>
      </c>
      <c r="BJ33" s="21">
        <f t="shared" si="9"/>
        <v>1837</v>
      </c>
      <c r="BK33" s="21">
        <f t="shared" si="9"/>
        <v>2274</v>
      </c>
      <c r="BL33" s="21">
        <f t="shared" si="9"/>
        <v>2778</v>
      </c>
      <c r="BM33" s="21">
        <f t="shared" si="9"/>
        <v>3232</v>
      </c>
      <c r="BN33" s="21">
        <f t="shared" si="9"/>
        <v>3721</v>
      </c>
      <c r="BO33" s="21">
        <f t="shared" si="9"/>
        <v>4309</v>
      </c>
      <c r="BP33" s="21">
        <f t="shared" si="9"/>
        <v>4910</v>
      </c>
      <c r="BQ33" s="21">
        <f t="shared" si="9"/>
        <v>5554</v>
      </c>
      <c r="BR33" s="21">
        <f t="shared" si="9"/>
        <v>6244</v>
      </c>
    </row>
    <row r="34" spans="1:71" x14ac:dyDescent="0.15">
      <c r="A34" s="7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11"/>
      <c r="T34" s="7"/>
      <c r="AK34" s="11"/>
      <c r="AM34" s="7"/>
      <c r="BD34" s="11"/>
      <c r="BF34" s="17" t="s">
        <v>29</v>
      </c>
      <c r="BG34" s="21">
        <f>BG31</f>
        <v>350</v>
      </c>
      <c r="BH34" s="21">
        <f>BG34+BH31</f>
        <v>770</v>
      </c>
      <c r="BI34" s="21">
        <f>BH34+BI31</f>
        <v>1320</v>
      </c>
      <c r="BJ34" s="21">
        <f>BI34+BJ31</f>
        <v>1890</v>
      </c>
      <c r="BK34" s="21">
        <f>BJ34+BK31</f>
        <v>2340</v>
      </c>
      <c r="BL34" s="21">
        <f>BK34+BL31</f>
        <v>2860</v>
      </c>
      <c r="BM34" s="21"/>
      <c r="BN34" s="21"/>
      <c r="BO34" s="21"/>
      <c r="BP34" s="21"/>
      <c r="BQ34" s="21"/>
      <c r="BR34" s="21"/>
    </row>
    <row r="35" spans="1:71" x14ac:dyDescent="0.15">
      <c r="A35" s="7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11"/>
      <c r="T35" s="7"/>
      <c r="AK35" s="11"/>
      <c r="AM35" s="7"/>
      <c r="BD35" s="11"/>
    </row>
    <row r="36" spans="1:71" x14ac:dyDescent="0.15">
      <c r="A36" s="7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11"/>
      <c r="T36" s="7"/>
      <c r="AK36" s="11"/>
      <c r="AM36" s="7"/>
      <c r="BD36" s="11"/>
      <c r="BF36" s="1" t="s">
        <v>26</v>
      </c>
    </row>
    <row r="37" spans="1:71" x14ac:dyDescent="0.15">
      <c r="A37" s="7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11"/>
      <c r="T37" s="7"/>
      <c r="AK37" s="11"/>
      <c r="AM37" s="7"/>
      <c r="BD37" s="11"/>
      <c r="BF37" s="12"/>
      <c r="BG37" s="22" t="s">
        <v>13</v>
      </c>
      <c r="BH37" s="22" t="s">
        <v>0</v>
      </c>
      <c r="BI37" s="22" t="s">
        <v>1</v>
      </c>
      <c r="BJ37" s="22" t="s">
        <v>2</v>
      </c>
      <c r="BK37" s="22" t="s">
        <v>3</v>
      </c>
      <c r="BL37" s="22" t="s">
        <v>4</v>
      </c>
      <c r="BM37" s="22" t="s">
        <v>5</v>
      </c>
      <c r="BN37" s="22" t="s">
        <v>6</v>
      </c>
      <c r="BO37" s="22" t="s">
        <v>7</v>
      </c>
      <c r="BP37" s="22" t="s">
        <v>8</v>
      </c>
      <c r="BQ37" s="22" t="s">
        <v>9</v>
      </c>
      <c r="BR37" s="22" t="s">
        <v>10</v>
      </c>
      <c r="BS37" s="29" t="s">
        <v>34</v>
      </c>
    </row>
    <row r="38" spans="1:71" x14ac:dyDescent="0.15">
      <c r="A38" s="7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11"/>
      <c r="T38" s="7"/>
      <c r="AK38" s="11"/>
      <c r="AM38" s="7"/>
      <c r="BD38" s="11"/>
      <c r="BF38" s="12" t="s">
        <v>30</v>
      </c>
      <c r="BG38" s="23">
        <v>250</v>
      </c>
      <c r="BH38" s="23">
        <v>150</v>
      </c>
      <c r="BI38" s="23">
        <v>200</v>
      </c>
      <c r="BJ38" s="23">
        <v>350</v>
      </c>
      <c r="BK38" s="23">
        <v>350</v>
      </c>
      <c r="BL38" s="23">
        <v>300</v>
      </c>
      <c r="BM38" s="23">
        <v>200</v>
      </c>
      <c r="BN38" s="23">
        <v>200</v>
      </c>
      <c r="BO38" s="23">
        <v>250</v>
      </c>
      <c r="BP38" s="23">
        <v>300</v>
      </c>
      <c r="BQ38" s="23">
        <v>300</v>
      </c>
      <c r="BR38" s="23">
        <v>250</v>
      </c>
      <c r="BS38" s="19">
        <f>SUM(BG38:BR38)</f>
        <v>3100</v>
      </c>
    </row>
    <row r="39" spans="1:71" x14ac:dyDescent="0.15">
      <c r="A39" s="7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11"/>
      <c r="T39" s="7"/>
      <c r="AK39" s="11"/>
      <c r="AM39" s="7"/>
      <c r="BD39" s="11"/>
      <c r="BF39" s="17" t="s">
        <v>31</v>
      </c>
      <c r="BG39" s="24">
        <f t="shared" ref="BG39:BR39" si="10">BG38*0.97</f>
        <v>242.5</v>
      </c>
      <c r="BH39" s="24">
        <f t="shared" si="10"/>
        <v>145.5</v>
      </c>
      <c r="BI39" s="24">
        <f t="shared" si="10"/>
        <v>194</v>
      </c>
      <c r="BJ39" s="24">
        <f t="shared" si="10"/>
        <v>339.5</v>
      </c>
      <c r="BK39" s="24">
        <f t="shared" si="10"/>
        <v>339.5</v>
      </c>
      <c r="BL39" s="24">
        <f t="shared" si="10"/>
        <v>291</v>
      </c>
      <c r="BM39" s="24">
        <f t="shared" si="10"/>
        <v>194</v>
      </c>
      <c r="BN39" s="24">
        <f t="shared" si="10"/>
        <v>194</v>
      </c>
      <c r="BO39" s="24">
        <f t="shared" si="10"/>
        <v>242.5</v>
      </c>
      <c r="BP39" s="24">
        <f t="shared" si="10"/>
        <v>291</v>
      </c>
      <c r="BQ39" s="24">
        <f t="shared" si="10"/>
        <v>291</v>
      </c>
      <c r="BR39" s="24">
        <f t="shared" si="10"/>
        <v>242.5</v>
      </c>
      <c r="BS39" s="19">
        <f>SUM(BG39:BR39)</f>
        <v>3007</v>
      </c>
    </row>
    <row r="40" spans="1:71" x14ac:dyDescent="0.15">
      <c r="A40" s="7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11"/>
      <c r="T40" s="7"/>
      <c r="AK40" s="11"/>
      <c r="AM40" s="7"/>
      <c r="BD40" s="11"/>
      <c r="BF40" s="17" t="s">
        <v>28</v>
      </c>
      <c r="BG40" s="24">
        <v>250</v>
      </c>
      <c r="BH40" s="26">
        <v>150</v>
      </c>
      <c r="BI40" s="26">
        <v>190</v>
      </c>
      <c r="BJ40" s="26">
        <v>350</v>
      </c>
      <c r="BK40" s="26">
        <v>360</v>
      </c>
      <c r="BL40" s="26">
        <v>320</v>
      </c>
      <c r="BM40" s="27"/>
      <c r="BN40" s="27"/>
      <c r="BO40" s="27"/>
      <c r="BP40" s="28"/>
      <c r="BQ40" s="27"/>
      <c r="BR40" s="27"/>
      <c r="BS40" s="19">
        <f>SUM(BG40:BR40)</f>
        <v>1620</v>
      </c>
    </row>
    <row r="41" spans="1:71" x14ac:dyDescent="0.15">
      <c r="A41" s="7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11"/>
      <c r="T41" s="7"/>
      <c r="AK41" s="11"/>
      <c r="AM41" s="7"/>
      <c r="BD41" s="11"/>
      <c r="BF41" s="12" t="s">
        <v>32</v>
      </c>
      <c r="BG41" s="22">
        <f>BG38</f>
        <v>250</v>
      </c>
      <c r="BH41" s="22">
        <f t="shared" ref="BH41:BR41" si="11">BG41+BH38</f>
        <v>400</v>
      </c>
      <c r="BI41" s="22">
        <f t="shared" si="11"/>
        <v>600</v>
      </c>
      <c r="BJ41" s="22">
        <f t="shared" si="11"/>
        <v>950</v>
      </c>
      <c r="BK41" s="22">
        <f t="shared" si="11"/>
        <v>1300</v>
      </c>
      <c r="BL41" s="22">
        <f t="shared" si="11"/>
        <v>1600</v>
      </c>
      <c r="BM41" s="22">
        <f t="shared" si="11"/>
        <v>1800</v>
      </c>
      <c r="BN41" s="22">
        <f t="shared" si="11"/>
        <v>2000</v>
      </c>
      <c r="BO41" s="22">
        <f t="shared" si="11"/>
        <v>2250</v>
      </c>
      <c r="BP41" s="22">
        <f t="shared" si="11"/>
        <v>2550</v>
      </c>
      <c r="BQ41" s="22">
        <f t="shared" si="11"/>
        <v>2850</v>
      </c>
      <c r="BR41" s="22">
        <f t="shared" si="11"/>
        <v>3100</v>
      </c>
    </row>
    <row r="42" spans="1:71" x14ac:dyDescent="0.15">
      <c r="A42" s="7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11"/>
      <c r="T42" s="7"/>
      <c r="AK42" s="11"/>
      <c r="AM42" s="7"/>
      <c r="BD42" s="11"/>
      <c r="BF42" s="17" t="s">
        <v>33</v>
      </c>
      <c r="BG42" s="21">
        <f>BG39</f>
        <v>242.5</v>
      </c>
      <c r="BH42" s="21">
        <f t="shared" ref="BH42:BR42" si="12">BG42+BH39</f>
        <v>388</v>
      </c>
      <c r="BI42" s="21">
        <f t="shared" si="12"/>
        <v>582</v>
      </c>
      <c r="BJ42" s="21">
        <f t="shared" si="12"/>
        <v>921.5</v>
      </c>
      <c r="BK42" s="21">
        <f t="shared" si="12"/>
        <v>1261</v>
      </c>
      <c r="BL42" s="21">
        <f t="shared" si="12"/>
        <v>1552</v>
      </c>
      <c r="BM42" s="21">
        <f t="shared" si="12"/>
        <v>1746</v>
      </c>
      <c r="BN42" s="21">
        <f t="shared" si="12"/>
        <v>1940</v>
      </c>
      <c r="BO42" s="21">
        <f t="shared" si="12"/>
        <v>2182.5</v>
      </c>
      <c r="BP42" s="21">
        <f t="shared" si="12"/>
        <v>2473.5</v>
      </c>
      <c r="BQ42" s="21">
        <f t="shared" si="12"/>
        <v>2764.5</v>
      </c>
      <c r="BR42" s="21">
        <f t="shared" si="12"/>
        <v>3007</v>
      </c>
    </row>
    <row r="43" spans="1:71" x14ac:dyDescent="0.15">
      <c r="A43" s="7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11"/>
      <c r="T43" s="7"/>
      <c r="AK43" s="11"/>
      <c r="AM43" s="7"/>
      <c r="BD43" s="11"/>
      <c r="BF43" s="17" t="s">
        <v>29</v>
      </c>
      <c r="BG43" s="21">
        <f>BG40</f>
        <v>250</v>
      </c>
      <c r="BH43" s="21">
        <f>BG43+BH40</f>
        <v>400</v>
      </c>
      <c r="BI43" s="21">
        <f>BH43+BI40</f>
        <v>590</v>
      </c>
      <c r="BJ43" s="21">
        <f>BI43+BJ40</f>
        <v>940</v>
      </c>
      <c r="BK43" s="21">
        <f>BJ43+BK40</f>
        <v>1300</v>
      </c>
      <c r="BL43" s="21">
        <f>BK43+BL40</f>
        <v>1620</v>
      </c>
      <c r="BM43" s="21"/>
      <c r="BN43" s="21"/>
      <c r="BO43" s="21"/>
      <c r="BP43" s="21"/>
      <c r="BQ43" s="21"/>
      <c r="BR43" s="21"/>
    </row>
    <row r="44" spans="1:71" x14ac:dyDescent="0.15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6"/>
      <c r="T44" s="14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6"/>
      <c r="AM44" s="14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6"/>
    </row>
    <row r="45" spans="1:71" x14ac:dyDescent="0.15">
      <c r="BF45" s="1" t="s">
        <v>27</v>
      </c>
    </row>
    <row r="46" spans="1:71" x14ac:dyDescent="0.15">
      <c r="BF46" s="12"/>
      <c r="BG46" s="22" t="s">
        <v>13</v>
      </c>
      <c r="BH46" s="22" t="s">
        <v>0</v>
      </c>
      <c r="BI46" s="22" t="s">
        <v>1</v>
      </c>
      <c r="BJ46" s="22" t="s">
        <v>2</v>
      </c>
      <c r="BK46" s="22" t="s">
        <v>3</v>
      </c>
      <c r="BL46" s="22" t="s">
        <v>4</v>
      </c>
      <c r="BM46" s="22" t="s">
        <v>5</v>
      </c>
      <c r="BN46" s="22" t="s">
        <v>6</v>
      </c>
      <c r="BO46" s="22" t="s">
        <v>7</v>
      </c>
      <c r="BP46" s="22" t="s">
        <v>8</v>
      </c>
      <c r="BQ46" s="22" t="s">
        <v>9</v>
      </c>
      <c r="BR46" s="22" t="s">
        <v>10</v>
      </c>
      <c r="BS46" s="29" t="s">
        <v>34</v>
      </c>
    </row>
    <row r="47" spans="1:71" x14ac:dyDescent="0.15">
      <c r="BF47" s="12" t="s">
        <v>30</v>
      </c>
      <c r="BG47" s="23">
        <v>200</v>
      </c>
      <c r="BH47" s="23">
        <v>100</v>
      </c>
      <c r="BI47" s="23">
        <v>200</v>
      </c>
      <c r="BJ47" s="23">
        <v>300</v>
      </c>
      <c r="BK47" s="23">
        <v>300</v>
      </c>
      <c r="BL47" s="23">
        <v>250</v>
      </c>
      <c r="BM47" s="23">
        <v>150</v>
      </c>
      <c r="BN47" s="23">
        <v>150</v>
      </c>
      <c r="BO47" s="23">
        <v>200</v>
      </c>
      <c r="BP47" s="23">
        <v>250</v>
      </c>
      <c r="BQ47" s="23">
        <v>250</v>
      </c>
      <c r="BR47" s="23">
        <v>200</v>
      </c>
      <c r="BS47" s="19">
        <f>SUM(BG47:BR47)</f>
        <v>2550</v>
      </c>
    </row>
    <row r="48" spans="1:71" x14ac:dyDescent="0.15">
      <c r="BF48" s="17" t="s">
        <v>31</v>
      </c>
      <c r="BG48" s="24">
        <f t="shared" ref="BG48:BR48" si="13">BG47*0.97</f>
        <v>194</v>
      </c>
      <c r="BH48" s="24">
        <f t="shared" si="13"/>
        <v>97</v>
      </c>
      <c r="BI48" s="24">
        <f t="shared" si="13"/>
        <v>194</v>
      </c>
      <c r="BJ48" s="24">
        <f t="shared" si="13"/>
        <v>291</v>
      </c>
      <c r="BK48" s="24">
        <f t="shared" si="13"/>
        <v>291</v>
      </c>
      <c r="BL48" s="24">
        <f t="shared" si="13"/>
        <v>242.5</v>
      </c>
      <c r="BM48" s="24">
        <f t="shared" si="13"/>
        <v>145.5</v>
      </c>
      <c r="BN48" s="24">
        <f t="shared" si="13"/>
        <v>145.5</v>
      </c>
      <c r="BO48" s="24">
        <f t="shared" si="13"/>
        <v>194</v>
      </c>
      <c r="BP48" s="24">
        <f t="shared" si="13"/>
        <v>242.5</v>
      </c>
      <c r="BQ48" s="24">
        <f t="shared" si="13"/>
        <v>242.5</v>
      </c>
      <c r="BR48" s="24">
        <f t="shared" si="13"/>
        <v>194</v>
      </c>
      <c r="BS48" s="30">
        <f>SUM(BG48:BR48)</f>
        <v>2473.5</v>
      </c>
    </row>
    <row r="49" spans="58:84" x14ac:dyDescent="0.15">
      <c r="BF49" s="17" t="s">
        <v>28</v>
      </c>
      <c r="BG49" s="24">
        <v>190</v>
      </c>
      <c r="BH49" s="26">
        <v>100</v>
      </c>
      <c r="BI49" s="26">
        <v>200</v>
      </c>
      <c r="BJ49" s="26">
        <v>300</v>
      </c>
      <c r="BK49" s="26">
        <v>320</v>
      </c>
      <c r="BL49" s="26">
        <v>270</v>
      </c>
      <c r="BM49" s="27"/>
      <c r="BN49" s="27"/>
      <c r="BO49" s="27"/>
      <c r="BP49" s="28"/>
      <c r="BQ49" s="27"/>
      <c r="BR49" s="27"/>
      <c r="BS49" s="30">
        <f>SUM(BG49:BR49)</f>
        <v>1380</v>
      </c>
      <c r="BT49" s="30"/>
      <c r="BU49"/>
      <c r="BV49"/>
      <c r="BW49"/>
      <c r="BX49"/>
      <c r="BY49"/>
      <c r="BZ49"/>
      <c r="CA49"/>
      <c r="CB49"/>
      <c r="CC49"/>
      <c r="CD49"/>
      <c r="CE49"/>
      <c r="CF49"/>
    </row>
    <row r="50" spans="58:84" x14ac:dyDescent="0.15">
      <c r="BF50" s="12" t="s">
        <v>32</v>
      </c>
      <c r="BG50" s="22">
        <f>BG47</f>
        <v>200</v>
      </c>
      <c r="BH50" s="22">
        <f t="shared" ref="BH50:BR50" si="14">BG50+BH47</f>
        <v>300</v>
      </c>
      <c r="BI50" s="22">
        <f t="shared" si="14"/>
        <v>500</v>
      </c>
      <c r="BJ50" s="22">
        <f t="shared" si="14"/>
        <v>800</v>
      </c>
      <c r="BK50" s="22">
        <f t="shared" si="14"/>
        <v>1100</v>
      </c>
      <c r="BL50" s="22">
        <f t="shared" si="14"/>
        <v>1350</v>
      </c>
      <c r="BM50" s="22">
        <f t="shared" si="14"/>
        <v>1500</v>
      </c>
      <c r="BN50" s="22">
        <f t="shared" si="14"/>
        <v>1650</v>
      </c>
      <c r="BO50" s="22">
        <f t="shared" si="14"/>
        <v>1850</v>
      </c>
      <c r="BP50" s="22">
        <f t="shared" si="14"/>
        <v>2100</v>
      </c>
      <c r="BQ50" s="22">
        <f t="shared" si="14"/>
        <v>2350</v>
      </c>
      <c r="BR50" s="22">
        <f t="shared" si="14"/>
        <v>2550</v>
      </c>
      <c r="BS50" s="30"/>
      <c r="BT50" s="30"/>
      <c r="BU50"/>
      <c r="BV50"/>
      <c r="BW50"/>
      <c r="BX50"/>
      <c r="BY50"/>
      <c r="BZ50"/>
      <c r="CA50"/>
      <c r="CB50"/>
      <c r="CC50"/>
      <c r="CD50"/>
      <c r="CE50"/>
      <c r="CF50"/>
    </row>
    <row r="51" spans="58:84" x14ac:dyDescent="0.15">
      <c r="BF51" s="17" t="s">
        <v>33</v>
      </c>
      <c r="BG51" s="21">
        <f>BG48</f>
        <v>194</v>
      </c>
      <c r="BH51" s="21">
        <f t="shared" ref="BH51:BR51" si="15">BG51+BH48</f>
        <v>291</v>
      </c>
      <c r="BI51" s="21">
        <f t="shared" si="15"/>
        <v>485</v>
      </c>
      <c r="BJ51" s="21">
        <f t="shared" si="15"/>
        <v>776</v>
      </c>
      <c r="BK51" s="21">
        <f t="shared" si="15"/>
        <v>1067</v>
      </c>
      <c r="BL51" s="21">
        <f t="shared" si="15"/>
        <v>1309.5</v>
      </c>
      <c r="BM51" s="21">
        <f t="shared" si="15"/>
        <v>1455</v>
      </c>
      <c r="BN51" s="21">
        <f t="shared" si="15"/>
        <v>1600.5</v>
      </c>
      <c r="BO51" s="21">
        <f t="shared" si="15"/>
        <v>1794.5</v>
      </c>
      <c r="BP51" s="21">
        <f t="shared" si="15"/>
        <v>2037</v>
      </c>
      <c r="BQ51" s="21">
        <f t="shared" si="15"/>
        <v>2279.5</v>
      </c>
      <c r="BR51" s="21">
        <f t="shared" si="15"/>
        <v>2473.5</v>
      </c>
      <c r="BS51" s="30"/>
      <c r="BT51" s="30"/>
      <c r="BU51"/>
      <c r="BV51"/>
      <c r="BW51"/>
      <c r="BX51"/>
      <c r="BY51"/>
      <c r="BZ51"/>
      <c r="CA51"/>
      <c r="CB51"/>
      <c r="CC51"/>
      <c r="CD51"/>
      <c r="CE51"/>
      <c r="CF51"/>
    </row>
    <row r="52" spans="58:84" x14ac:dyDescent="0.15">
      <c r="BF52" s="17" t="s">
        <v>29</v>
      </c>
      <c r="BG52" s="21">
        <f>BG49</f>
        <v>190</v>
      </c>
      <c r="BH52" s="21">
        <f>BG52+BH49</f>
        <v>290</v>
      </c>
      <c r="BI52" s="21">
        <f>BH52+BI49</f>
        <v>490</v>
      </c>
      <c r="BJ52" s="21">
        <f>BI52+BJ49</f>
        <v>790</v>
      </c>
      <c r="BK52" s="21">
        <f>BJ52+BK49</f>
        <v>1110</v>
      </c>
      <c r="BL52" s="21">
        <f>BK52+BL49</f>
        <v>1380</v>
      </c>
      <c r="BM52" s="21"/>
      <c r="BN52" s="21"/>
      <c r="BO52" s="21"/>
      <c r="BP52" s="21"/>
      <c r="BQ52" s="21"/>
      <c r="BR52" s="21"/>
      <c r="BS52" s="30"/>
      <c r="BT52" s="30"/>
      <c r="BU52"/>
      <c r="BV52"/>
      <c r="BW52"/>
      <c r="BX52"/>
      <c r="BY52"/>
      <c r="BZ52"/>
      <c r="CA52"/>
      <c r="CB52"/>
      <c r="CC52"/>
      <c r="CD52"/>
      <c r="CE52"/>
      <c r="CF52"/>
    </row>
    <row r="53" spans="58:84" x14ac:dyDescent="0.15">
      <c r="BT53" s="30"/>
      <c r="BU53"/>
      <c r="BV53"/>
      <c r="BW53"/>
      <c r="BX53"/>
      <c r="BY53"/>
      <c r="BZ53"/>
      <c r="CA53"/>
      <c r="CB53"/>
      <c r="CC53"/>
      <c r="CD53"/>
      <c r="CE53"/>
      <c r="CF53"/>
    </row>
    <row r="54" spans="58:84" x14ac:dyDescent="0.15">
      <c r="BF54" s="1" t="s">
        <v>25</v>
      </c>
    </row>
    <row r="55" spans="58:84" x14ac:dyDescent="0.15">
      <c r="BF55" s="12"/>
      <c r="BG55" s="22" t="s">
        <v>13</v>
      </c>
      <c r="BH55" s="22" t="s">
        <v>0</v>
      </c>
      <c r="BI55" s="22" t="s">
        <v>1</v>
      </c>
      <c r="BJ55" s="22" t="s">
        <v>2</v>
      </c>
      <c r="BK55" s="22" t="s">
        <v>3</v>
      </c>
      <c r="BL55" s="22" t="s">
        <v>4</v>
      </c>
      <c r="BM55" s="22" t="s">
        <v>5</v>
      </c>
      <c r="BN55" s="22" t="s">
        <v>6</v>
      </c>
      <c r="BO55" s="22" t="s">
        <v>7</v>
      </c>
      <c r="BP55" s="22" t="s">
        <v>8</v>
      </c>
      <c r="BQ55" s="22" t="s">
        <v>9</v>
      </c>
      <c r="BR55" s="22" t="s">
        <v>10</v>
      </c>
      <c r="BS55" s="29" t="s">
        <v>34</v>
      </c>
    </row>
    <row r="56" spans="58:84" x14ac:dyDescent="0.15">
      <c r="BF56" s="12" t="s">
        <v>30</v>
      </c>
      <c r="BG56" s="23">
        <v>150</v>
      </c>
      <c r="BH56" s="23">
        <v>100</v>
      </c>
      <c r="BI56" s="23">
        <v>150</v>
      </c>
      <c r="BJ56" s="23">
        <v>250</v>
      </c>
      <c r="BK56" s="23">
        <v>250</v>
      </c>
      <c r="BL56" s="23">
        <v>200</v>
      </c>
      <c r="BM56" s="23">
        <v>150</v>
      </c>
      <c r="BN56" s="23">
        <v>150</v>
      </c>
      <c r="BO56" s="23">
        <v>200</v>
      </c>
      <c r="BP56" s="23">
        <v>200</v>
      </c>
      <c r="BQ56" s="23">
        <v>200</v>
      </c>
      <c r="BR56" s="23">
        <v>150</v>
      </c>
      <c r="BS56" s="19">
        <f>SUM(BG56:BR56)</f>
        <v>2150</v>
      </c>
    </row>
    <row r="57" spans="58:84" x14ac:dyDescent="0.15">
      <c r="BF57" s="17" t="s">
        <v>31</v>
      </c>
      <c r="BG57" s="24">
        <f t="shared" ref="BG57:BR57" si="16">BG56*0.97</f>
        <v>145.5</v>
      </c>
      <c r="BH57" s="24">
        <f t="shared" si="16"/>
        <v>97</v>
      </c>
      <c r="BI57" s="24">
        <f t="shared" si="16"/>
        <v>145.5</v>
      </c>
      <c r="BJ57" s="24">
        <f t="shared" si="16"/>
        <v>242.5</v>
      </c>
      <c r="BK57" s="24">
        <f t="shared" si="16"/>
        <v>242.5</v>
      </c>
      <c r="BL57" s="24">
        <f t="shared" si="16"/>
        <v>194</v>
      </c>
      <c r="BM57" s="24">
        <f t="shared" si="16"/>
        <v>145.5</v>
      </c>
      <c r="BN57" s="24">
        <f t="shared" si="16"/>
        <v>145.5</v>
      </c>
      <c r="BO57" s="24">
        <f t="shared" si="16"/>
        <v>194</v>
      </c>
      <c r="BP57" s="24">
        <f t="shared" si="16"/>
        <v>194</v>
      </c>
      <c r="BQ57" s="24">
        <f t="shared" si="16"/>
        <v>194</v>
      </c>
      <c r="BR57" s="24">
        <f t="shared" si="16"/>
        <v>145.5</v>
      </c>
      <c r="BS57" s="30">
        <f>SUM(BG57:BR57)</f>
        <v>2085.5</v>
      </c>
    </row>
    <row r="58" spans="58:84" x14ac:dyDescent="0.15">
      <c r="BF58" s="17" t="s">
        <v>28</v>
      </c>
      <c r="BG58" s="24">
        <v>150</v>
      </c>
      <c r="BH58" s="26">
        <v>100</v>
      </c>
      <c r="BI58" s="26">
        <v>150</v>
      </c>
      <c r="BJ58" s="26">
        <v>250</v>
      </c>
      <c r="BK58" s="26">
        <v>260</v>
      </c>
      <c r="BL58" s="26">
        <v>210</v>
      </c>
      <c r="BM58" s="27"/>
      <c r="BN58" s="27"/>
      <c r="BO58" s="27"/>
      <c r="BP58" s="28"/>
      <c r="BQ58" s="27"/>
      <c r="BR58" s="27"/>
      <c r="BS58" s="30">
        <f>SUM(BG58:BR58)</f>
        <v>1120</v>
      </c>
    </row>
    <row r="59" spans="58:84" x14ac:dyDescent="0.15">
      <c r="BF59" s="12" t="s">
        <v>32</v>
      </c>
      <c r="BG59" s="22">
        <f>BG56</f>
        <v>150</v>
      </c>
      <c r="BH59" s="22">
        <f t="shared" ref="BH59:BR59" si="17">BG59+BH56</f>
        <v>250</v>
      </c>
      <c r="BI59" s="22">
        <f t="shared" si="17"/>
        <v>400</v>
      </c>
      <c r="BJ59" s="22">
        <f t="shared" si="17"/>
        <v>650</v>
      </c>
      <c r="BK59" s="22">
        <f t="shared" si="17"/>
        <v>900</v>
      </c>
      <c r="BL59" s="22">
        <f t="shared" si="17"/>
        <v>1100</v>
      </c>
      <c r="BM59" s="22">
        <f t="shared" si="17"/>
        <v>1250</v>
      </c>
      <c r="BN59" s="22">
        <f t="shared" si="17"/>
        <v>1400</v>
      </c>
      <c r="BO59" s="22">
        <f t="shared" si="17"/>
        <v>1600</v>
      </c>
      <c r="BP59" s="22">
        <f t="shared" si="17"/>
        <v>1800</v>
      </c>
      <c r="BQ59" s="22">
        <f t="shared" si="17"/>
        <v>2000</v>
      </c>
      <c r="BR59" s="22">
        <f t="shared" si="17"/>
        <v>2150</v>
      </c>
    </row>
    <row r="60" spans="58:84" x14ac:dyDescent="0.15">
      <c r="BF60" s="17" t="s">
        <v>33</v>
      </c>
      <c r="BG60" s="21">
        <f>BG57</f>
        <v>145.5</v>
      </c>
      <c r="BH60" s="21">
        <f t="shared" ref="BH60:BR60" si="18">BG60+BH57</f>
        <v>242.5</v>
      </c>
      <c r="BI60" s="21">
        <f t="shared" si="18"/>
        <v>388</v>
      </c>
      <c r="BJ60" s="21">
        <f t="shared" si="18"/>
        <v>630.5</v>
      </c>
      <c r="BK60" s="21">
        <f t="shared" si="18"/>
        <v>873</v>
      </c>
      <c r="BL60" s="21">
        <f t="shared" si="18"/>
        <v>1067</v>
      </c>
      <c r="BM60" s="21">
        <f t="shared" si="18"/>
        <v>1212.5</v>
      </c>
      <c r="BN60" s="21">
        <f t="shared" si="18"/>
        <v>1358</v>
      </c>
      <c r="BO60" s="21">
        <f t="shared" si="18"/>
        <v>1552</v>
      </c>
      <c r="BP60" s="21">
        <f t="shared" si="18"/>
        <v>1746</v>
      </c>
      <c r="BQ60" s="21">
        <f t="shared" si="18"/>
        <v>1940</v>
      </c>
      <c r="BR60" s="21">
        <f t="shared" si="18"/>
        <v>2085.5</v>
      </c>
    </row>
    <row r="61" spans="58:84" x14ac:dyDescent="0.15">
      <c r="BF61" s="17" t="s">
        <v>29</v>
      </c>
      <c r="BG61" s="21">
        <f>BG58</f>
        <v>150</v>
      </c>
      <c r="BH61" s="21">
        <f>BG61+BH58</f>
        <v>250</v>
      </c>
      <c r="BI61" s="21">
        <f>BH61+BI58</f>
        <v>400</v>
      </c>
      <c r="BJ61" s="21">
        <f>BI61+BJ58</f>
        <v>650</v>
      </c>
      <c r="BK61" s="21">
        <f>BJ61+BK58</f>
        <v>910</v>
      </c>
      <c r="BL61" s="21">
        <f>BK61+BL58</f>
        <v>1120</v>
      </c>
      <c r="BM61" s="21"/>
      <c r="BN61" s="21"/>
      <c r="BO61" s="21"/>
      <c r="BP61" s="21"/>
      <c r="BQ61" s="21"/>
      <c r="BR61" s="21"/>
    </row>
    <row r="70" spans="72:95" ht="4.5" customHeight="1" x14ac:dyDescent="0.15"/>
    <row r="71" spans="72:95" x14ac:dyDescent="0.15">
      <c r="BT71" s="31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</row>
    <row r="72" spans="72:95" x14ac:dyDescent="0.15">
      <c r="BT72" s="31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</row>
    <row r="73" spans="72:95" ht="4.5" customHeight="1" x14ac:dyDescent="0.15"/>
  </sheetData>
  <mergeCells count="121">
    <mergeCell ref="AY1:BD1"/>
    <mergeCell ref="AY2:BD2"/>
    <mergeCell ref="AY3:AZ3"/>
    <mergeCell ref="BA3:BB3"/>
    <mergeCell ref="BC3:BD3"/>
    <mergeCell ref="A6:F7"/>
    <mergeCell ref="J6:L6"/>
    <mergeCell ref="M6:O6"/>
    <mergeCell ref="AC6:AE6"/>
    <mergeCell ref="AF6:AH6"/>
    <mergeCell ref="AV6:AX6"/>
    <mergeCell ref="AY6:BA6"/>
    <mergeCell ref="J7:L8"/>
    <mergeCell ref="M7:O8"/>
    <mergeCell ref="AC7:AE8"/>
    <mergeCell ref="AF7:AH8"/>
    <mergeCell ref="AV7:AX8"/>
    <mergeCell ref="AY7:BA8"/>
    <mergeCell ref="A8:D9"/>
    <mergeCell ref="T8:W9"/>
    <mergeCell ref="AM8:AP9"/>
    <mergeCell ref="J9:L9"/>
    <mergeCell ref="M9:O9"/>
    <mergeCell ref="AC9:AE9"/>
    <mergeCell ref="AF9:AH9"/>
    <mergeCell ref="AV9:AX9"/>
    <mergeCell ref="AY9:BA9"/>
    <mergeCell ref="D11:F11"/>
    <mergeCell ref="G11:I11"/>
    <mergeCell ref="J11:L11"/>
    <mergeCell ref="M11:O11"/>
    <mergeCell ref="W11:Y11"/>
    <mergeCell ref="Z11:AB11"/>
    <mergeCell ref="AC11:AE11"/>
    <mergeCell ref="AF11:AH11"/>
    <mergeCell ref="AP11:AR11"/>
    <mergeCell ref="AS11:AU11"/>
    <mergeCell ref="AV11:AX11"/>
    <mergeCell ref="AY11:BA11"/>
    <mergeCell ref="D12:F12"/>
    <mergeCell ref="G12:I12"/>
    <mergeCell ref="J12:L12"/>
    <mergeCell ref="M12:O12"/>
    <mergeCell ref="W12:Y12"/>
    <mergeCell ref="Z12:AB12"/>
    <mergeCell ref="AC12:AE12"/>
    <mergeCell ref="AF12:AH12"/>
    <mergeCell ref="AP12:AR12"/>
    <mergeCell ref="AS12:AU12"/>
    <mergeCell ref="AV12:AX12"/>
    <mergeCell ref="AY12:BA12"/>
    <mergeCell ref="D13:F13"/>
    <mergeCell ref="G13:I13"/>
    <mergeCell ref="J13:L13"/>
    <mergeCell ref="M13:O13"/>
    <mergeCell ref="W13:Y13"/>
    <mergeCell ref="Z13:AB13"/>
    <mergeCell ref="AC13:AE13"/>
    <mergeCell ref="AF13:AH13"/>
    <mergeCell ref="AP13:AR13"/>
    <mergeCell ref="AS13:AU13"/>
    <mergeCell ref="AV13:AX13"/>
    <mergeCell ref="AY13:BA13"/>
    <mergeCell ref="A26:F27"/>
    <mergeCell ref="J26:L26"/>
    <mergeCell ref="M26:O26"/>
    <mergeCell ref="AC26:AE26"/>
    <mergeCell ref="AF26:AH26"/>
    <mergeCell ref="AV26:AX26"/>
    <mergeCell ref="AY26:BA26"/>
    <mergeCell ref="J27:L28"/>
    <mergeCell ref="M27:O28"/>
    <mergeCell ref="AC27:AE28"/>
    <mergeCell ref="AF27:AH28"/>
    <mergeCell ref="AV27:AX28"/>
    <mergeCell ref="AY27:BA28"/>
    <mergeCell ref="A28:D29"/>
    <mergeCell ref="T28:W29"/>
    <mergeCell ref="AM28:AP29"/>
    <mergeCell ref="J29:L29"/>
    <mergeCell ref="M29:O29"/>
    <mergeCell ref="AC29:AE29"/>
    <mergeCell ref="AF29:AH29"/>
    <mergeCell ref="AV29:AX29"/>
    <mergeCell ref="AY29:BA29"/>
    <mergeCell ref="D31:F31"/>
    <mergeCell ref="G31:I31"/>
    <mergeCell ref="J31:L31"/>
    <mergeCell ref="M31:O31"/>
    <mergeCell ref="W31:Y31"/>
    <mergeCell ref="Z31:AB31"/>
    <mergeCell ref="AC31:AE31"/>
    <mergeCell ref="AF31:AH31"/>
    <mergeCell ref="AP31:AR31"/>
    <mergeCell ref="AS31:AU31"/>
    <mergeCell ref="AV31:AX31"/>
    <mergeCell ref="AY31:BA31"/>
    <mergeCell ref="D32:F32"/>
    <mergeCell ref="G32:I32"/>
    <mergeCell ref="J32:L32"/>
    <mergeCell ref="M32:O32"/>
    <mergeCell ref="W32:Y32"/>
    <mergeCell ref="Z32:AB32"/>
    <mergeCell ref="AC32:AE32"/>
    <mergeCell ref="AF32:AH32"/>
    <mergeCell ref="AP32:AR32"/>
    <mergeCell ref="AS32:AU32"/>
    <mergeCell ref="AV32:AX32"/>
    <mergeCell ref="AY32:BA32"/>
    <mergeCell ref="D33:F33"/>
    <mergeCell ref="G33:I33"/>
    <mergeCell ref="J33:L33"/>
    <mergeCell ref="M33:O33"/>
    <mergeCell ref="W33:Y33"/>
    <mergeCell ref="Z33:AB33"/>
    <mergeCell ref="AC33:AE33"/>
    <mergeCell ref="AF33:AH33"/>
    <mergeCell ref="AP33:AR33"/>
    <mergeCell ref="AS33:AU33"/>
    <mergeCell ref="AV33:AX33"/>
    <mergeCell ref="AY33:BA33"/>
  </mergeCells>
  <phoneticPr fontId="3"/>
  <dataValidations count="1">
    <dataValidation type="list" allowBlank="1" showInputMessage="1" showErrorMessage="1" sqref="BG9">
      <formula1>$BU$10:$BU$21</formula1>
    </dataValidation>
  </dataValidations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73"/>
  <sheetViews>
    <sheetView showGridLines="0" zoomScaleNormal="100" zoomScaleSheetLayoutView="100" workbookViewId="0">
      <selection activeCell="BE23" sqref="BE23"/>
    </sheetView>
  </sheetViews>
  <sheetFormatPr defaultColWidth="7.5" defaultRowHeight="13.5" x14ac:dyDescent="0.15"/>
  <cols>
    <col min="1" max="18" width="2.625" style="1" customWidth="1"/>
    <col min="19" max="19" width="0.875" style="2" customWidth="1"/>
    <col min="20" max="37" width="2.625" style="2" customWidth="1"/>
    <col min="38" max="38" width="0.875" style="2" customWidth="1"/>
    <col min="39" max="56" width="2.625" style="2" customWidth="1"/>
    <col min="57" max="57" width="10.625" style="2" customWidth="1"/>
    <col min="58" max="58" width="18" style="1" bestFit="1" customWidth="1"/>
    <col min="59" max="70" width="7.875" style="19" customWidth="1"/>
    <col min="71" max="71" width="9.25" style="19" bestFit="1" customWidth="1"/>
    <col min="72" max="72" width="8.375" style="19" bestFit="1" customWidth="1"/>
    <col min="73" max="16384" width="7.5" style="1"/>
  </cols>
  <sheetData>
    <row r="1" spans="1:95" ht="12.6" customHeight="1" x14ac:dyDescent="0.15">
      <c r="AY1" s="35"/>
      <c r="AZ1" s="36"/>
      <c r="BA1" s="36"/>
      <c r="BB1" s="36"/>
      <c r="BC1" s="36"/>
      <c r="BD1" s="36"/>
    </row>
    <row r="2" spans="1:95" ht="21.75" customHeight="1" x14ac:dyDescent="0.15">
      <c r="A2" s="4" t="s">
        <v>41</v>
      </c>
      <c r="AY2" s="36"/>
      <c r="AZ2" s="36"/>
      <c r="BA2" s="36"/>
      <c r="BB2" s="36"/>
      <c r="BC2" s="36"/>
      <c r="BD2" s="36"/>
    </row>
    <row r="3" spans="1:95" ht="12" customHeight="1" x14ac:dyDescent="0.15">
      <c r="AY3" s="36"/>
      <c r="AZ3" s="36"/>
      <c r="BA3" s="36"/>
      <c r="BB3" s="36"/>
      <c r="BC3" s="36"/>
      <c r="BD3" s="36"/>
    </row>
    <row r="4" spans="1:95" ht="12" customHeight="1" x14ac:dyDescent="0.15">
      <c r="AY4" s="3"/>
      <c r="AZ4" s="3"/>
      <c r="BA4" s="3"/>
      <c r="BB4" s="3"/>
      <c r="BC4" s="3"/>
      <c r="BD4" s="3"/>
    </row>
    <row r="5" spans="1:95" ht="15" customHeight="1" x14ac:dyDescent="0.15"/>
    <row r="6" spans="1:95" ht="12.6" customHeight="1" x14ac:dyDescent="0.15">
      <c r="A6" s="56"/>
      <c r="B6" s="56"/>
      <c r="C6" s="56"/>
      <c r="D6" s="56"/>
      <c r="E6" s="56"/>
      <c r="F6" s="56"/>
      <c r="J6" s="32" t="s">
        <v>11</v>
      </c>
      <c r="K6" s="33"/>
      <c r="L6" s="34"/>
      <c r="M6" s="32" t="s">
        <v>12</v>
      </c>
      <c r="N6" s="33"/>
      <c r="O6" s="34"/>
      <c r="AC6" s="32" t="s">
        <v>11</v>
      </c>
      <c r="AD6" s="33"/>
      <c r="AE6" s="34"/>
      <c r="AF6" s="32" t="s">
        <v>12</v>
      </c>
      <c r="AG6" s="33"/>
      <c r="AH6" s="34"/>
      <c r="AV6" s="32" t="s">
        <v>11</v>
      </c>
      <c r="AW6" s="33"/>
      <c r="AX6" s="34"/>
      <c r="AY6" s="32" t="s">
        <v>12</v>
      </c>
      <c r="AZ6" s="33"/>
      <c r="BA6" s="34"/>
    </row>
    <row r="7" spans="1:95" ht="13.5" customHeight="1" thickBot="1" x14ac:dyDescent="0.2">
      <c r="A7" s="56"/>
      <c r="B7" s="56"/>
      <c r="C7" s="56"/>
      <c r="D7" s="56"/>
      <c r="E7" s="56"/>
      <c r="F7" s="56"/>
      <c r="J7" s="37" t="str">
        <f>IF(J9&lt;=1,"○",IF(AND(J9&gt;1,J9&lt;1.06),"△","×"))</f>
        <v>○</v>
      </c>
      <c r="K7" s="38"/>
      <c r="L7" s="39"/>
      <c r="M7" s="37" t="str">
        <f>IF(M9&lt;=1,"○",IF(AND(M9&gt;1,M9&lt;1.06),"△","×"))</f>
        <v>△</v>
      </c>
      <c r="N7" s="38"/>
      <c r="O7" s="39"/>
      <c r="AC7" s="37" t="str">
        <f>IF(AC9&lt;=1,"○",IF(AND(AC9&gt;1,AC9&lt;1.06),"△","×"))</f>
        <v>○</v>
      </c>
      <c r="AD7" s="38"/>
      <c r="AE7" s="39"/>
      <c r="AF7" s="37" t="str">
        <f>IF(AF9&lt;=1,"○",IF(AND(AF9&gt;1,AF9&lt;1.06),"△","×"))</f>
        <v>○</v>
      </c>
      <c r="AG7" s="38"/>
      <c r="AH7" s="39"/>
      <c r="AV7" s="37" t="str">
        <f>IF(AV9&lt;=1,"○",IF(AND(AV9&gt;1,AV9&lt;1.06),"△","×"))</f>
        <v>○</v>
      </c>
      <c r="AW7" s="38"/>
      <c r="AX7" s="39"/>
      <c r="AY7" s="37" t="str">
        <f>IF(AY9&lt;=1,"○",IF(AND(AY9&gt;1,AY9&lt;1.06),"△","×"))</f>
        <v>△</v>
      </c>
      <c r="AZ7" s="38"/>
      <c r="BA7" s="39"/>
    </row>
    <row r="8" spans="1:95" ht="13.5" customHeight="1" x14ac:dyDescent="0.15">
      <c r="A8" s="50" t="s">
        <v>20</v>
      </c>
      <c r="B8" s="51"/>
      <c r="C8" s="51"/>
      <c r="D8" s="52"/>
      <c r="E8" s="5"/>
      <c r="F8" s="5"/>
      <c r="J8" s="40"/>
      <c r="K8" s="41"/>
      <c r="L8" s="42"/>
      <c r="M8" s="40"/>
      <c r="N8" s="41"/>
      <c r="O8" s="42"/>
      <c r="T8" s="50" t="s">
        <v>21</v>
      </c>
      <c r="U8" s="51"/>
      <c r="V8" s="51"/>
      <c r="W8" s="52"/>
      <c r="AC8" s="40"/>
      <c r="AD8" s="41"/>
      <c r="AE8" s="42"/>
      <c r="AF8" s="40"/>
      <c r="AG8" s="41"/>
      <c r="AH8" s="42"/>
      <c r="AM8" s="50" t="s">
        <v>22</v>
      </c>
      <c r="AN8" s="51"/>
      <c r="AO8" s="51"/>
      <c r="AP8" s="52"/>
      <c r="AV8" s="40"/>
      <c r="AW8" s="41"/>
      <c r="AX8" s="42"/>
      <c r="AY8" s="40"/>
      <c r="AZ8" s="41"/>
      <c r="BA8" s="42"/>
      <c r="BG8" s="20" t="s">
        <v>17</v>
      </c>
    </row>
    <row r="9" spans="1:95" ht="12.6" customHeight="1" thickBot="1" x14ac:dyDescent="0.2">
      <c r="A9" s="53"/>
      <c r="B9" s="54"/>
      <c r="C9" s="54"/>
      <c r="D9" s="55"/>
      <c r="E9" s="6"/>
      <c r="F9" s="6"/>
      <c r="J9" s="43">
        <f>J12/G12</f>
        <v>0.98552991787250688</v>
      </c>
      <c r="K9" s="43"/>
      <c r="L9" s="43"/>
      <c r="M9" s="43">
        <f>J13/G13</f>
        <v>1.0249759846301634</v>
      </c>
      <c r="N9" s="43"/>
      <c r="O9" s="43"/>
      <c r="T9" s="53"/>
      <c r="U9" s="54"/>
      <c r="V9" s="54"/>
      <c r="W9" s="55"/>
      <c r="X9" s="6"/>
      <c r="Y9" s="6"/>
      <c r="Z9" s="1"/>
      <c r="AA9" s="1"/>
      <c r="AB9" s="1"/>
      <c r="AC9" s="43">
        <f>AC12/Z12</f>
        <v>0.94256259204712811</v>
      </c>
      <c r="AD9" s="43"/>
      <c r="AE9" s="43"/>
      <c r="AF9" s="43">
        <f>AC13/Z13</f>
        <v>0.99475492855850967</v>
      </c>
      <c r="AG9" s="43"/>
      <c r="AH9" s="43"/>
      <c r="AI9" s="1"/>
      <c r="AJ9" s="1"/>
      <c r="AK9" s="1"/>
      <c r="AM9" s="53"/>
      <c r="AN9" s="54"/>
      <c r="AO9" s="54"/>
      <c r="AP9" s="55"/>
      <c r="AQ9" s="6"/>
      <c r="AR9" s="6"/>
      <c r="AS9" s="1"/>
      <c r="AT9" s="1"/>
      <c r="AU9" s="1"/>
      <c r="AV9" s="43">
        <f>AV12/AS12</f>
        <v>0.99118942731277537</v>
      </c>
      <c r="AW9" s="43"/>
      <c r="AX9" s="43"/>
      <c r="AY9" s="43">
        <f>AV13/AS13</f>
        <v>1.0241336633663367</v>
      </c>
      <c r="AZ9" s="43"/>
      <c r="BA9" s="43"/>
      <c r="BB9" s="1"/>
      <c r="BC9" s="1"/>
      <c r="BD9" s="1"/>
      <c r="BF9" s="1" t="s">
        <v>20</v>
      </c>
      <c r="BG9" s="21" t="s">
        <v>5</v>
      </c>
    </row>
    <row r="10" spans="1:95" x14ac:dyDescent="0.15">
      <c r="A10" s="7"/>
      <c r="B10" s="2"/>
      <c r="C10" s="2"/>
      <c r="D10" s="2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9"/>
      <c r="T10" s="10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9"/>
      <c r="AM10" s="10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9"/>
      <c r="BE10" s="11"/>
      <c r="BF10" s="12"/>
      <c r="BG10" s="22" t="s">
        <v>13</v>
      </c>
      <c r="BH10" s="22" t="s">
        <v>0</v>
      </c>
      <c r="BI10" s="22" t="s">
        <v>1</v>
      </c>
      <c r="BJ10" s="22" t="s">
        <v>2</v>
      </c>
      <c r="BK10" s="22" t="s">
        <v>3</v>
      </c>
      <c r="BL10" s="22" t="s">
        <v>4</v>
      </c>
      <c r="BM10" s="22" t="s">
        <v>5</v>
      </c>
      <c r="BN10" s="22" t="s">
        <v>6</v>
      </c>
      <c r="BO10" s="22" t="s">
        <v>7</v>
      </c>
      <c r="BP10" s="22" t="s">
        <v>8</v>
      </c>
      <c r="BQ10" s="22" t="s">
        <v>9</v>
      </c>
      <c r="BR10" s="22" t="s">
        <v>10</v>
      </c>
      <c r="BS10" s="29" t="s">
        <v>34</v>
      </c>
      <c r="BT10" s="31"/>
      <c r="BU10" s="18" t="s">
        <v>13</v>
      </c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</row>
    <row r="11" spans="1:95" x14ac:dyDescent="0.15">
      <c r="A11" s="7"/>
      <c r="B11" s="2"/>
      <c r="C11" s="11"/>
      <c r="D11" s="57"/>
      <c r="E11" s="58"/>
      <c r="F11" s="59"/>
      <c r="G11" s="32" t="s">
        <v>14</v>
      </c>
      <c r="H11" s="33"/>
      <c r="I11" s="34"/>
      <c r="J11" s="32" t="s">
        <v>15</v>
      </c>
      <c r="K11" s="33"/>
      <c r="L11" s="34"/>
      <c r="M11" s="32" t="s">
        <v>16</v>
      </c>
      <c r="N11" s="33"/>
      <c r="O11" s="34"/>
      <c r="P11" s="13"/>
      <c r="Q11" s="3"/>
      <c r="R11" s="11"/>
      <c r="T11" s="7"/>
      <c r="V11" s="11"/>
      <c r="W11" s="57"/>
      <c r="X11" s="58"/>
      <c r="Y11" s="59"/>
      <c r="Z11" s="32" t="s">
        <v>14</v>
      </c>
      <c r="AA11" s="33"/>
      <c r="AB11" s="34"/>
      <c r="AC11" s="32" t="s">
        <v>15</v>
      </c>
      <c r="AD11" s="33"/>
      <c r="AE11" s="34"/>
      <c r="AF11" s="32" t="s">
        <v>16</v>
      </c>
      <c r="AG11" s="33"/>
      <c r="AH11" s="34"/>
      <c r="AI11" s="13"/>
      <c r="AJ11" s="3"/>
      <c r="AK11" s="11"/>
      <c r="AM11" s="7"/>
      <c r="AO11" s="11"/>
      <c r="AP11" s="57"/>
      <c r="AQ11" s="58"/>
      <c r="AR11" s="59"/>
      <c r="AS11" s="32" t="s">
        <v>14</v>
      </c>
      <c r="AT11" s="33"/>
      <c r="AU11" s="34"/>
      <c r="AV11" s="32" t="s">
        <v>15</v>
      </c>
      <c r="AW11" s="33"/>
      <c r="AX11" s="34"/>
      <c r="AY11" s="32" t="s">
        <v>16</v>
      </c>
      <c r="AZ11" s="33"/>
      <c r="BA11" s="34"/>
      <c r="BB11" s="13"/>
      <c r="BC11" s="3"/>
      <c r="BD11" s="11"/>
      <c r="BE11" s="11"/>
      <c r="BF11" s="12" t="s">
        <v>30</v>
      </c>
      <c r="BG11" s="23">
        <f t="shared" ref="BG11:BR11" si="0">SUM(BG20,BG29,BG38,BG47,BG56)</f>
        <v>1300</v>
      </c>
      <c r="BH11" s="23">
        <f t="shared" si="0"/>
        <v>850</v>
      </c>
      <c r="BI11" s="23">
        <f t="shared" si="0"/>
        <v>1150</v>
      </c>
      <c r="BJ11" s="23">
        <f t="shared" si="0"/>
        <v>1800</v>
      </c>
      <c r="BK11" s="23">
        <f t="shared" si="0"/>
        <v>1800</v>
      </c>
      <c r="BL11" s="23">
        <f t="shared" si="0"/>
        <v>1550</v>
      </c>
      <c r="BM11" s="23">
        <f t="shared" si="0"/>
        <v>1100</v>
      </c>
      <c r="BN11" s="23">
        <f t="shared" si="0"/>
        <v>1100</v>
      </c>
      <c r="BO11" s="23">
        <f t="shared" si="0"/>
        <v>1350</v>
      </c>
      <c r="BP11" s="23">
        <f t="shared" si="0"/>
        <v>1550</v>
      </c>
      <c r="BQ11" s="23">
        <f t="shared" si="0"/>
        <v>1550</v>
      </c>
      <c r="BR11" s="23">
        <f t="shared" si="0"/>
        <v>1300</v>
      </c>
      <c r="BS11" s="19">
        <f>SUM(BG11:BR11)</f>
        <v>16400</v>
      </c>
      <c r="BT11" s="31"/>
      <c r="BU11" s="18" t="s">
        <v>36</v>
      </c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</row>
    <row r="12" spans="1:95" x14ac:dyDescent="0.15">
      <c r="A12" s="7"/>
      <c r="B12" s="2"/>
      <c r="C12" s="11"/>
      <c r="D12" s="32" t="s">
        <v>11</v>
      </c>
      <c r="E12" s="33"/>
      <c r="F12" s="34"/>
      <c r="G12" s="44">
        <f>HLOOKUP(BG9,BF10:BR16,3,0)</f>
        <v>1278.5</v>
      </c>
      <c r="H12" s="45"/>
      <c r="I12" s="46"/>
      <c r="J12" s="44">
        <f>HLOOKUP(BG9,BF10:BR16,4,0)</f>
        <v>1260</v>
      </c>
      <c r="K12" s="45"/>
      <c r="L12" s="46"/>
      <c r="M12" s="47">
        <f>G12-J12</f>
        <v>18.5</v>
      </c>
      <c r="N12" s="48"/>
      <c r="O12" s="49"/>
      <c r="P12" s="13"/>
      <c r="Q12" s="3"/>
      <c r="R12" s="11"/>
      <c r="T12" s="7"/>
      <c r="V12" s="11"/>
      <c r="W12" s="32" t="s">
        <v>11</v>
      </c>
      <c r="X12" s="33"/>
      <c r="Y12" s="34"/>
      <c r="Z12" s="60">
        <f>HLOOKUP(BG9,BF19:BR25,3,0)</f>
        <v>339.5</v>
      </c>
      <c r="AA12" s="61"/>
      <c r="AB12" s="62"/>
      <c r="AC12" s="63">
        <f>HLOOKUP(BG9,BF19:BR25,4,0)</f>
        <v>320</v>
      </c>
      <c r="AD12" s="64"/>
      <c r="AE12" s="65"/>
      <c r="AF12" s="47">
        <f>Z12-AC12</f>
        <v>19.5</v>
      </c>
      <c r="AG12" s="48"/>
      <c r="AH12" s="49"/>
      <c r="AI12" s="13"/>
      <c r="AJ12" s="3"/>
      <c r="AK12" s="11"/>
      <c r="AM12" s="7"/>
      <c r="AO12" s="11"/>
      <c r="AP12" s="32" t="s">
        <v>11</v>
      </c>
      <c r="AQ12" s="33"/>
      <c r="AR12" s="34"/>
      <c r="AS12" s="44">
        <f>HLOOKUP(BG9,BF28:BR34,3,0)</f>
        <v>454</v>
      </c>
      <c r="AT12" s="45"/>
      <c r="AU12" s="46"/>
      <c r="AV12" s="44">
        <f>HLOOKUP(BG9,BF28:BR34,4,0)</f>
        <v>450</v>
      </c>
      <c r="AW12" s="45"/>
      <c r="AX12" s="46"/>
      <c r="AY12" s="47">
        <f>AS12-AV12</f>
        <v>4</v>
      </c>
      <c r="AZ12" s="48"/>
      <c r="BA12" s="49"/>
      <c r="BB12" s="13"/>
      <c r="BC12" s="3"/>
      <c r="BD12" s="11"/>
      <c r="BE12" s="11"/>
      <c r="BF12" s="17" t="s">
        <v>31</v>
      </c>
      <c r="BG12" s="24">
        <f t="shared" ref="BG12:BR12" si="1">SUM(BG21,BG30,BG39,BG48,BG57)</f>
        <v>1261</v>
      </c>
      <c r="BH12" s="24">
        <f t="shared" si="1"/>
        <v>1044.5</v>
      </c>
      <c r="BI12" s="24">
        <f t="shared" si="1"/>
        <v>1448</v>
      </c>
      <c r="BJ12" s="24">
        <f t="shared" si="1"/>
        <v>1915</v>
      </c>
      <c r="BK12" s="24">
        <f t="shared" si="1"/>
        <v>1795</v>
      </c>
      <c r="BL12" s="24">
        <f t="shared" si="1"/>
        <v>1668</v>
      </c>
      <c r="BM12" s="24">
        <f t="shared" si="1"/>
        <v>1278.5</v>
      </c>
      <c r="BN12" s="24">
        <f t="shared" si="1"/>
        <v>1313.5</v>
      </c>
      <c r="BO12" s="24">
        <f t="shared" si="1"/>
        <v>1606.5</v>
      </c>
      <c r="BP12" s="24">
        <f t="shared" si="1"/>
        <v>1765</v>
      </c>
      <c r="BQ12" s="24">
        <f t="shared" si="1"/>
        <v>1808</v>
      </c>
      <c r="BR12" s="24">
        <f t="shared" si="1"/>
        <v>1660</v>
      </c>
      <c r="BS12" s="19">
        <f>SUM(BG12:BR12)</f>
        <v>18563</v>
      </c>
      <c r="BT12" s="31"/>
      <c r="BU12" s="18" t="s">
        <v>1</v>
      </c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</row>
    <row r="13" spans="1:95" x14ac:dyDescent="0.15">
      <c r="A13" s="7"/>
      <c r="B13" s="2"/>
      <c r="C13" s="11"/>
      <c r="D13" s="32" t="s">
        <v>12</v>
      </c>
      <c r="E13" s="33"/>
      <c r="F13" s="34"/>
      <c r="G13" s="44">
        <f>HLOOKUP(BG9,BF10:BR16,6,0)</f>
        <v>10410</v>
      </c>
      <c r="H13" s="45"/>
      <c r="I13" s="46"/>
      <c r="J13" s="44">
        <f>HLOOKUP(BG9,BF10:BR16,7,0)</f>
        <v>10670</v>
      </c>
      <c r="K13" s="45"/>
      <c r="L13" s="46"/>
      <c r="M13" s="47">
        <f>G13-J13</f>
        <v>-260</v>
      </c>
      <c r="N13" s="48"/>
      <c r="O13" s="49"/>
      <c r="P13" s="13"/>
      <c r="Q13" s="3"/>
      <c r="R13" s="11"/>
      <c r="T13" s="7"/>
      <c r="V13" s="11"/>
      <c r="W13" s="32" t="s">
        <v>12</v>
      </c>
      <c r="X13" s="33"/>
      <c r="Y13" s="34"/>
      <c r="Z13" s="60">
        <f>HLOOKUP(BG9,BF19:BR25,6,0)</f>
        <v>2764.5</v>
      </c>
      <c r="AA13" s="61"/>
      <c r="AB13" s="62"/>
      <c r="AC13" s="63">
        <f>HLOOKUP(BG9,BF19:BR25,7,0)</f>
        <v>2750</v>
      </c>
      <c r="AD13" s="64"/>
      <c r="AE13" s="65"/>
      <c r="AF13" s="47">
        <f>Z13-AC13</f>
        <v>14.5</v>
      </c>
      <c r="AG13" s="48"/>
      <c r="AH13" s="49"/>
      <c r="AI13" s="13"/>
      <c r="AJ13" s="3"/>
      <c r="AK13" s="11"/>
      <c r="AM13" s="7"/>
      <c r="AO13" s="11"/>
      <c r="AP13" s="32" t="s">
        <v>12</v>
      </c>
      <c r="AQ13" s="33"/>
      <c r="AR13" s="34"/>
      <c r="AS13" s="44">
        <f>HLOOKUP(BG9,BF28:BR34,6,0)</f>
        <v>3232</v>
      </c>
      <c r="AT13" s="45"/>
      <c r="AU13" s="46"/>
      <c r="AV13" s="44">
        <f>HLOOKUP(BG9,BF28:BR34,7,0)</f>
        <v>3310</v>
      </c>
      <c r="AW13" s="45"/>
      <c r="AX13" s="46"/>
      <c r="AY13" s="47">
        <f>AS13-AV13</f>
        <v>-78</v>
      </c>
      <c r="AZ13" s="48"/>
      <c r="BA13" s="49"/>
      <c r="BB13" s="13"/>
      <c r="BC13" s="3"/>
      <c r="BD13" s="11"/>
      <c r="BE13" s="11"/>
      <c r="BF13" s="17" t="s">
        <v>28</v>
      </c>
      <c r="BG13" s="25">
        <f t="shared" ref="BG13:BM13" si="2">SUM(BG22,BG31,BG40,BG49,BG58)</f>
        <v>1290</v>
      </c>
      <c r="BH13" s="25">
        <f t="shared" si="2"/>
        <v>1060</v>
      </c>
      <c r="BI13" s="25">
        <f t="shared" si="2"/>
        <v>1430</v>
      </c>
      <c r="BJ13" s="25">
        <f t="shared" si="2"/>
        <v>1970</v>
      </c>
      <c r="BK13" s="25">
        <f t="shared" si="2"/>
        <v>1890</v>
      </c>
      <c r="BL13" s="25">
        <f t="shared" si="2"/>
        <v>1770</v>
      </c>
      <c r="BM13" s="25">
        <f t="shared" si="2"/>
        <v>1260</v>
      </c>
      <c r="BN13" s="25"/>
      <c r="BO13" s="25"/>
      <c r="BP13" s="25"/>
      <c r="BQ13" s="25"/>
      <c r="BR13" s="25"/>
      <c r="BS13" s="19">
        <f>SUM(BG13:BR13)</f>
        <v>10670</v>
      </c>
      <c r="BT13" s="31"/>
      <c r="BU13" s="18" t="s">
        <v>2</v>
      </c>
    </row>
    <row r="14" spans="1:95" x14ac:dyDescent="0.15">
      <c r="A14" s="7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11"/>
      <c r="T14" s="7"/>
      <c r="AK14" s="11"/>
      <c r="AM14" s="7"/>
      <c r="BD14" s="11"/>
      <c r="BE14" s="11"/>
      <c r="BF14" s="12" t="s">
        <v>32</v>
      </c>
      <c r="BG14" s="22">
        <f>BG11</f>
        <v>1300</v>
      </c>
      <c r="BH14" s="22">
        <f t="shared" ref="BH14:BR14" si="3">BG14+BH11</f>
        <v>2150</v>
      </c>
      <c r="BI14" s="22">
        <f t="shared" si="3"/>
        <v>3300</v>
      </c>
      <c r="BJ14" s="22">
        <f t="shared" si="3"/>
        <v>5100</v>
      </c>
      <c r="BK14" s="22">
        <f t="shared" si="3"/>
        <v>6900</v>
      </c>
      <c r="BL14" s="22">
        <f t="shared" si="3"/>
        <v>8450</v>
      </c>
      <c r="BM14" s="22">
        <f t="shared" si="3"/>
        <v>9550</v>
      </c>
      <c r="BN14" s="22">
        <f t="shared" si="3"/>
        <v>10650</v>
      </c>
      <c r="BO14" s="22">
        <f t="shared" si="3"/>
        <v>12000</v>
      </c>
      <c r="BP14" s="22">
        <f t="shared" si="3"/>
        <v>13550</v>
      </c>
      <c r="BQ14" s="22">
        <f t="shared" si="3"/>
        <v>15100</v>
      </c>
      <c r="BR14" s="22">
        <f t="shared" si="3"/>
        <v>16400</v>
      </c>
      <c r="BT14" s="31"/>
      <c r="BU14" s="18" t="s">
        <v>3</v>
      </c>
    </row>
    <row r="15" spans="1:95" x14ac:dyDescent="0.15">
      <c r="A15" s="7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11"/>
      <c r="T15" s="7"/>
      <c r="AK15" s="11"/>
      <c r="AM15" s="7"/>
      <c r="BD15" s="11"/>
      <c r="BE15" s="11"/>
      <c r="BF15" s="17" t="s">
        <v>33</v>
      </c>
      <c r="BG15" s="21">
        <f>BG12</f>
        <v>1261</v>
      </c>
      <c r="BH15" s="21">
        <f t="shared" ref="BH15:BR15" si="4">BG15+BH12</f>
        <v>2305.5</v>
      </c>
      <c r="BI15" s="21">
        <f t="shared" si="4"/>
        <v>3753.5</v>
      </c>
      <c r="BJ15" s="21">
        <f t="shared" si="4"/>
        <v>5668.5</v>
      </c>
      <c r="BK15" s="21">
        <f t="shared" si="4"/>
        <v>7463.5</v>
      </c>
      <c r="BL15" s="21">
        <f t="shared" si="4"/>
        <v>9131.5</v>
      </c>
      <c r="BM15" s="21">
        <f t="shared" si="4"/>
        <v>10410</v>
      </c>
      <c r="BN15" s="21">
        <f t="shared" si="4"/>
        <v>11723.5</v>
      </c>
      <c r="BO15" s="21">
        <f t="shared" si="4"/>
        <v>13330</v>
      </c>
      <c r="BP15" s="21">
        <f t="shared" si="4"/>
        <v>15095</v>
      </c>
      <c r="BQ15" s="21">
        <f t="shared" si="4"/>
        <v>16903</v>
      </c>
      <c r="BR15" s="21">
        <f t="shared" si="4"/>
        <v>18563</v>
      </c>
      <c r="BU15" s="18" t="s">
        <v>4</v>
      </c>
    </row>
    <row r="16" spans="1:95" x14ac:dyDescent="0.15">
      <c r="A16" s="7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11"/>
      <c r="T16" s="7"/>
      <c r="AK16" s="11"/>
      <c r="AM16" s="7"/>
      <c r="BD16" s="11"/>
      <c r="BE16" s="11"/>
      <c r="BF16" s="17" t="s">
        <v>29</v>
      </c>
      <c r="BG16" s="21">
        <f>BG13</f>
        <v>1290</v>
      </c>
      <c r="BH16" s="21">
        <f t="shared" ref="BH16:BM16" si="5">BG16+BH13</f>
        <v>2350</v>
      </c>
      <c r="BI16" s="21">
        <f t="shared" si="5"/>
        <v>3780</v>
      </c>
      <c r="BJ16" s="21">
        <f t="shared" si="5"/>
        <v>5750</v>
      </c>
      <c r="BK16" s="21">
        <f t="shared" si="5"/>
        <v>7640</v>
      </c>
      <c r="BL16" s="21">
        <f t="shared" si="5"/>
        <v>9410</v>
      </c>
      <c r="BM16" s="21">
        <f t="shared" si="5"/>
        <v>10670</v>
      </c>
      <c r="BN16" s="21"/>
      <c r="BO16" s="21"/>
      <c r="BP16" s="21"/>
      <c r="BQ16" s="21"/>
      <c r="BR16" s="21"/>
      <c r="BU16" s="18" t="s">
        <v>5</v>
      </c>
    </row>
    <row r="17" spans="1:85" x14ac:dyDescent="0.15">
      <c r="A17" s="7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11"/>
      <c r="T17" s="7"/>
      <c r="AK17" s="11"/>
      <c r="AM17" s="7"/>
      <c r="BD17" s="11"/>
      <c r="BU17" s="18" t="s">
        <v>6</v>
      </c>
    </row>
    <row r="18" spans="1:85" x14ac:dyDescent="0.15">
      <c r="A18" s="7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11"/>
      <c r="T18" s="7"/>
      <c r="AK18" s="11"/>
      <c r="AM18" s="7"/>
      <c r="BD18" s="11"/>
      <c r="BF18" s="1" t="s">
        <v>21</v>
      </c>
      <c r="BU18" s="18" t="s">
        <v>7</v>
      </c>
    </row>
    <row r="19" spans="1:85" x14ac:dyDescent="0.15">
      <c r="A19" s="7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11"/>
      <c r="T19" s="7"/>
      <c r="AK19" s="11"/>
      <c r="AM19" s="7"/>
      <c r="BD19" s="11"/>
      <c r="BF19" s="12"/>
      <c r="BG19" s="22" t="s">
        <v>13</v>
      </c>
      <c r="BH19" s="22" t="s">
        <v>0</v>
      </c>
      <c r="BI19" s="22" t="s">
        <v>1</v>
      </c>
      <c r="BJ19" s="22" t="s">
        <v>2</v>
      </c>
      <c r="BK19" s="22" t="s">
        <v>3</v>
      </c>
      <c r="BL19" s="22" t="s">
        <v>4</v>
      </c>
      <c r="BM19" s="22" t="s">
        <v>5</v>
      </c>
      <c r="BN19" s="22" t="s">
        <v>6</v>
      </c>
      <c r="BO19" s="22" t="s">
        <v>7</v>
      </c>
      <c r="BP19" s="22" t="s">
        <v>8</v>
      </c>
      <c r="BQ19" s="22" t="s">
        <v>9</v>
      </c>
      <c r="BR19" s="22" t="s">
        <v>10</v>
      </c>
      <c r="BS19" s="29" t="s">
        <v>34</v>
      </c>
      <c r="BU19" s="18" t="s">
        <v>8</v>
      </c>
    </row>
    <row r="20" spans="1:85" x14ac:dyDescent="0.15">
      <c r="A20" s="7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11"/>
      <c r="T20" s="7"/>
      <c r="AK20" s="11"/>
      <c r="AM20" s="7"/>
      <c r="BD20" s="11"/>
      <c r="BF20" s="12" t="s">
        <v>30</v>
      </c>
      <c r="BG20" s="23">
        <v>400</v>
      </c>
      <c r="BH20" s="23">
        <v>300</v>
      </c>
      <c r="BI20" s="23">
        <v>350</v>
      </c>
      <c r="BJ20" s="23">
        <v>500</v>
      </c>
      <c r="BK20" s="23">
        <v>500</v>
      </c>
      <c r="BL20" s="23">
        <v>450</v>
      </c>
      <c r="BM20" s="23">
        <v>350</v>
      </c>
      <c r="BN20" s="23">
        <v>350</v>
      </c>
      <c r="BO20" s="23">
        <v>400</v>
      </c>
      <c r="BP20" s="23">
        <v>450</v>
      </c>
      <c r="BQ20" s="23">
        <v>450</v>
      </c>
      <c r="BR20" s="23">
        <v>400</v>
      </c>
      <c r="BS20" s="19">
        <f>SUM(BG20:BR20)</f>
        <v>4900</v>
      </c>
      <c r="BU20" s="18" t="s">
        <v>9</v>
      </c>
    </row>
    <row r="21" spans="1:85" x14ac:dyDescent="0.15">
      <c r="A21" s="7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11"/>
      <c r="T21" s="7"/>
      <c r="AK21" s="11"/>
      <c r="AM21" s="7"/>
      <c r="BD21" s="11"/>
      <c r="BF21" s="17" t="s">
        <v>31</v>
      </c>
      <c r="BG21" s="24">
        <f t="shared" ref="BG21:BR21" si="6">BG20*0.97</f>
        <v>388</v>
      </c>
      <c r="BH21" s="24">
        <f t="shared" si="6"/>
        <v>291</v>
      </c>
      <c r="BI21" s="24">
        <f t="shared" si="6"/>
        <v>339.5</v>
      </c>
      <c r="BJ21" s="24">
        <f t="shared" si="6"/>
        <v>485</v>
      </c>
      <c r="BK21" s="24">
        <f t="shared" si="6"/>
        <v>485</v>
      </c>
      <c r="BL21" s="24">
        <f t="shared" si="6"/>
        <v>436.5</v>
      </c>
      <c r="BM21" s="24">
        <f t="shared" si="6"/>
        <v>339.5</v>
      </c>
      <c r="BN21" s="24">
        <f t="shared" si="6"/>
        <v>339.5</v>
      </c>
      <c r="BO21" s="24">
        <f t="shared" si="6"/>
        <v>388</v>
      </c>
      <c r="BP21" s="24">
        <f t="shared" si="6"/>
        <v>436.5</v>
      </c>
      <c r="BQ21" s="24">
        <f t="shared" si="6"/>
        <v>436.5</v>
      </c>
      <c r="BR21" s="24">
        <f t="shared" si="6"/>
        <v>388</v>
      </c>
      <c r="BS21" s="30">
        <f>SUM(BG21:BR21)</f>
        <v>4753</v>
      </c>
      <c r="BT21" s="30"/>
      <c r="BU21" s="18" t="s">
        <v>10</v>
      </c>
      <c r="BV21"/>
      <c r="BW21"/>
      <c r="BX21"/>
      <c r="BY21"/>
      <c r="BZ21"/>
      <c r="CA21"/>
      <c r="CB21"/>
      <c r="CC21"/>
      <c r="CD21"/>
      <c r="CE21"/>
      <c r="CF21"/>
      <c r="CG21"/>
    </row>
    <row r="22" spans="1:85" x14ac:dyDescent="0.15">
      <c r="A22" s="7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11"/>
      <c r="T22" s="7"/>
      <c r="AK22" s="11"/>
      <c r="AM22" s="7"/>
      <c r="BD22" s="11"/>
      <c r="BF22" s="17" t="s">
        <v>28</v>
      </c>
      <c r="BG22" s="24">
        <v>350</v>
      </c>
      <c r="BH22" s="26">
        <v>290</v>
      </c>
      <c r="BI22" s="26">
        <v>340</v>
      </c>
      <c r="BJ22" s="26">
        <v>500</v>
      </c>
      <c r="BK22" s="26">
        <v>500</v>
      </c>
      <c r="BL22" s="26">
        <v>450</v>
      </c>
      <c r="BM22" s="27">
        <v>320</v>
      </c>
      <c r="BN22" s="27"/>
      <c r="BO22" s="27"/>
      <c r="BP22" s="28"/>
      <c r="BQ22" s="27"/>
      <c r="BR22" s="27"/>
      <c r="BS22" s="30">
        <f>SUM(BG22:BR22)</f>
        <v>2750</v>
      </c>
      <c r="BT22" s="30"/>
      <c r="BU22"/>
      <c r="BV22"/>
      <c r="BW22"/>
      <c r="BX22"/>
      <c r="BY22"/>
      <c r="BZ22"/>
      <c r="CA22"/>
      <c r="CB22"/>
      <c r="CC22"/>
      <c r="CD22"/>
      <c r="CE22"/>
      <c r="CF22"/>
      <c r="CG22"/>
    </row>
    <row r="23" spans="1:85" x14ac:dyDescent="0.15">
      <c r="A23" s="7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11"/>
      <c r="T23" s="7"/>
      <c r="AK23" s="11"/>
      <c r="AM23" s="7"/>
      <c r="BD23" s="11"/>
      <c r="BF23" s="12" t="s">
        <v>32</v>
      </c>
      <c r="BG23" s="22">
        <f>BG20</f>
        <v>400</v>
      </c>
      <c r="BH23" s="22">
        <f t="shared" ref="BH23:BR23" si="7">BG23+BH20</f>
        <v>700</v>
      </c>
      <c r="BI23" s="22">
        <f t="shared" si="7"/>
        <v>1050</v>
      </c>
      <c r="BJ23" s="22">
        <f t="shared" si="7"/>
        <v>1550</v>
      </c>
      <c r="BK23" s="22">
        <f t="shared" si="7"/>
        <v>2050</v>
      </c>
      <c r="BL23" s="22">
        <f t="shared" si="7"/>
        <v>2500</v>
      </c>
      <c r="BM23" s="22">
        <f t="shared" si="7"/>
        <v>2850</v>
      </c>
      <c r="BN23" s="22">
        <f t="shared" si="7"/>
        <v>3200</v>
      </c>
      <c r="BO23" s="22">
        <f t="shared" si="7"/>
        <v>3600</v>
      </c>
      <c r="BP23" s="22">
        <f t="shared" si="7"/>
        <v>4050</v>
      </c>
      <c r="BQ23" s="22">
        <f t="shared" si="7"/>
        <v>4500</v>
      </c>
      <c r="BR23" s="22">
        <f t="shared" si="7"/>
        <v>4900</v>
      </c>
      <c r="BS23" s="30"/>
      <c r="BT23" s="30"/>
      <c r="BU23"/>
      <c r="BV23"/>
      <c r="BW23"/>
      <c r="BX23"/>
      <c r="BY23"/>
      <c r="BZ23"/>
      <c r="CA23"/>
      <c r="CB23"/>
      <c r="CC23"/>
      <c r="CD23"/>
      <c r="CE23"/>
      <c r="CF23"/>
      <c r="CG23"/>
    </row>
    <row r="24" spans="1:85" x14ac:dyDescent="0.15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6"/>
      <c r="T24" s="14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6"/>
      <c r="AM24" s="14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6"/>
      <c r="BF24" s="17" t="s">
        <v>33</v>
      </c>
      <c r="BG24" s="21">
        <f>BG21</f>
        <v>388</v>
      </c>
      <c r="BH24" s="21">
        <f t="shared" ref="BH24:BR24" si="8">BG24+BH21</f>
        <v>679</v>
      </c>
      <c r="BI24" s="21">
        <f t="shared" si="8"/>
        <v>1018.5</v>
      </c>
      <c r="BJ24" s="21">
        <f t="shared" si="8"/>
        <v>1503.5</v>
      </c>
      <c r="BK24" s="21">
        <f t="shared" si="8"/>
        <v>1988.5</v>
      </c>
      <c r="BL24" s="21">
        <f t="shared" si="8"/>
        <v>2425</v>
      </c>
      <c r="BM24" s="21">
        <f t="shared" si="8"/>
        <v>2764.5</v>
      </c>
      <c r="BN24" s="21">
        <f t="shared" si="8"/>
        <v>3104</v>
      </c>
      <c r="BO24" s="21">
        <f t="shared" si="8"/>
        <v>3492</v>
      </c>
      <c r="BP24" s="21">
        <f t="shared" si="8"/>
        <v>3928.5</v>
      </c>
      <c r="BQ24" s="21">
        <f t="shared" si="8"/>
        <v>4365</v>
      </c>
      <c r="BR24" s="21">
        <f t="shared" si="8"/>
        <v>4753</v>
      </c>
      <c r="BS24" s="30"/>
      <c r="BT24" s="30"/>
      <c r="BU24"/>
      <c r="BV24"/>
      <c r="BW24"/>
      <c r="BX24"/>
      <c r="BY24"/>
      <c r="BZ24"/>
      <c r="CA24"/>
      <c r="CB24"/>
      <c r="CC24"/>
      <c r="CD24"/>
      <c r="CE24"/>
      <c r="CF24"/>
      <c r="CG24"/>
    </row>
    <row r="25" spans="1:85" ht="12.6" customHeight="1" x14ac:dyDescent="0.15"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F25" s="17" t="s">
        <v>29</v>
      </c>
      <c r="BG25" s="21">
        <f>BG22</f>
        <v>350</v>
      </c>
      <c r="BH25" s="21">
        <f t="shared" ref="BH25:BM25" si="9">BG25+BH22</f>
        <v>640</v>
      </c>
      <c r="BI25" s="21">
        <f t="shared" si="9"/>
        <v>980</v>
      </c>
      <c r="BJ25" s="21">
        <f t="shared" si="9"/>
        <v>1480</v>
      </c>
      <c r="BK25" s="21">
        <f t="shared" si="9"/>
        <v>1980</v>
      </c>
      <c r="BL25" s="21">
        <f t="shared" si="9"/>
        <v>2430</v>
      </c>
      <c r="BM25" s="21">
        <f t="shared" si="9"/>
        <v>2750</v>
      </c>
      <c r="BN25" s="21"/>
      <c r="BO25" s="21"/>
      <c r="BP25" s="21"/>
      <c r="BQ25" s="21"/>
      <c r="BR25" s="21"/>
      <c r="BS25" s="30"/>
      <c r="BT25" s="30"/>
      <c r="BU25"/>
      <c r="BV25"/>
      <c r="BW25"/>
      <c r="BX25"/>
      <c r="BY25"/>
      <c r="BZ25"/>
      <c r="CA25"/>
      <c r="CB25"/>
      <c r="CC25"/>
      <c r="CD25"/>
      <c r="CE25"/>
      <c r="CF25"/>
      <c r="CG25"/>
    </row>
    <row r="26" spans="1:85" ht="12.6" customHeight="1" x14ac:dyDescent="0.15">
      <c r="A26" s="56"/>
      <c r="B26" s="56"/>
      <c r="C26" s="56"/>
      <c r="D26" s="56"/>
      <c r="E26" s="56"/>
      <c r="F26" s="56"/>
      <c r="J26" s="32" t="s">
        <v>11</v>
      </c>
      <c r="K26" s="33"/>
      <c r="L26" s="34"/>
      <c r="M26" s="32" t="s">
        <v>12</v>
      </c>
      <c r="N26" s="33"/>
      <c r="O26" s="34"/>
      <c r="AC26" s="32" t="s">
        <v>11</v>
      </c>
      <c r="AD26" s="33"/>
      <c r="AE26" s="34"/>
      <c r="AF26" s="32" t="s">
        <v>12</v>
      </c>
      <c r="AG26" s="33"/>
      <c r="AH26" s="34"/>
      <c r="AV26" s="32" t="s">
        <v>11</v>
      </c>
      <c r="AW26" s="33"/>
      <c r="AX26" s="34"/>
      <c r="AY26" s="32" t="s">
        <v>12</v>
      </c>
      <c r="AZ26" s="33"/>
      <c r="BA26" s="34"/>
      <c r="BS26" s="30"/>
      <c r="BT26" s="30"/>
      <c r="BU26"/>
      <c r="BV26"/>
      <c r="BW26"/>
      <c r="BX26"/>
      <c r="BY26"/>
      <c r="BZ26"/>
      <c r="CA26"/>
      <c r="CB26"/>
      <c r="CC26"/>
      <c r="CD26"/>
      <c r="CE26"/>
      <c r="CF26"/>
      <c r="CG26"/>
    </row>
    <row r="27" spans="1:85" ht="13.5" customHeight="1" thickBot="1" x14ac:dyDescent="0.2">
      <c r="A27" s="56"/>
      <c r="B27" s="56"/>
      <c r="C27" s="56"/>
      <c r="D27" s="56"/>
      <c r="E27" s="56"/>
      <c r="F27" s="56"/>
      <c r="J27" s="37" t="str">
        <f>IF(J29&lt;=1,"○",IF(AND(J29&gt;1,J29&lt;1.06),"△","×"))</f>
        <v>△</v>
      </c>
      <c r="K27" s="38"/>
      <c r="L27" s="39"/>
      <c r="M27" s="37" t="str">
        <f>IF(M29&lt;=1,"○",IF(AND(M29&gt;1,M29&lt;1.06),"△","×"))</f>
        <v>△</v>
      </c>
      <c r="N27" s="38"/>
      <c r="O27" s="39"/>
      <c r="AC27" s="37" t="str">
        <f>IF(AC29&lt;=1,"○",IF(AND(AC29&gt;1,AC29&lt;1.06),"△","×"))</f>
        <v>△</v>
      </c>
      <c r="AD27" s="38"/>
      <c r="AE27" s="39"/>
      <c r="AF27" s="37" t="str">
        <f>IF(AF29&lt;=1,"○",IF(AND(AF29&gt;1,AF29&lt;1.06),"△","×"))</f>
        <v>△</v>
      </c>
      <c r="AG27" s="38"/>
      <c r="AH27" s="39"/>
      <c r="AV27" s="37" t="str">
        <f>IF(AV29&lt;=1,"○",IF(AND(AV29&gt;1,AV29&lt;1.06),"△","×"))</f>
        <v>○</v>
      </c>
      <c r="AW27" s="38"/>
      <c r="AX27" s="39"/>
      <c r="AY27" s="37" t="str">
        <f>IF(AY29&lt;=1,"○",IF(AND(AY29&gt;1,AY29&lt;1.06),"△","×"))</f>
        <v>△</v>
      </c>
      <c r="AZ27" s="38"/>
      <c r="BA27" s="39"/>
      <c r="BF27" s="1" t="s">
        <v>22</v>
      </c>
    </row>
    <row r="28" spans="1:85" ht="13.5" customHeight="1" x14ac:dyDescent="0.15">
      <c r="A28" s="50" t="s">
        <v>23</v>
      </c>
      <c r="B28" s="51"/>
      <c r="C28" s="51"/>
      <c r="D28" s="52"/>
      <c r="E28" s="5"/>
      <c r="F28" s="5"/>
      <c r="J28" s="40"/>
      <c r="K28" s="41"/>
      <c r="L28" s="42"/>
      <c r="M28" s="40"/>
      <c r="N28" s="41"/>
      <c r="O28" s="42"/>
      <c r="T28" s="50" t="s">
        <v>24</v>
      </c>
      <c r="U28" s="51"/>
      <c r="V28" s="51"/>
      <c r="W28" s="52"/>
      <c r="AC28" s="40"/>
      <c r="AD28" s="41"/>
      <c r="AE28" s="42"/>
      <c r="AF28" s="40"/>
      <c r="AG28" s="41"/>
      <c r="AH28" s="42"/>
      <c r="AM28" s="50" t="s">
        <v>25</v>
      </c>
      <c r="AN28" s="51"/>
      <c r="AO28" s="51"/>
      <c r="AP28" s="52"/>
      <c r="AV28" s="40"/>
      <c r="AW28" s="41"/>
      <c r="AX28" s="42"/>
      <c r="AY28" s="40"/>
      <c r="AZ28" s="41"/>
      <c r="BA28" s="42"/>
      <c r="BF28" s="12"/>
      <c r="BG28" s="22" t="s">
        <v>13</v>
      </c>
      <c r="BH28" s="22" t="s">
        <v>0</v>
      </c>
      <c r="BI28" s="22" t="s">
        <v>1</v>
      </c>
      <c r="BJ28" s="22" t="s">
        <v>2</v>
      </c>
      <c r="BK28" s="22" t="s">
        <v>3</v>
      </c>
      <c r="BL28" s="22" t="s">
        <v>4</v>
      </c>
      <c r="BM28" s="22" t="s">
        <v>5</v>
      </c>
      <c r="BN28" s="22" t="s">
        <v>6</v>
      </c>
      <c r="BO28" s="22" t="s">
        <v>7</v>
      </c>
      <c r="BP28" s="22" t="s">
        <v>8</v>
      </c>
      <c r="BQ28" s="22" t="s">
        <v>9</v>
      </c>
      <c r="BR28" s="22" t="s">
        <v>10</v>
      </c>
      <c r="BS28" s="29" t="s">
        <v>34</v>
      </c>
    </row>
    <row r="29" spans="1:85" ht="12.6" customHeight="1" thickBot="1" x14ac:dyDescent="0.2">
      <c r="A29" s="53"/>
      <c r="B29" s="54"/>
      <c r="C29" s="54"/>
      <c r="D29" s="55"/>
      <c r="E29" s="6"/>
      <c r="F29" s="6"/>
      <c r="J29" s="43">
        <f>J32/G32</f>
        <v>1.0309278350515463</v>
      </c>
      <c r="K29" s="43"/>
      <c r="L29" s="43"/>
      <c r="M29" s="43">
        <f>J33/G33</f>
        <v>1.0423825887743414</v>
      </c>
      <c r="N29" s="43"/>
      <c r="O29" s="43"/>
      <c r="T29" s="53"/>
      <c r="U29" s="54"/>
      <c r="V29" s="54"/>
      <c r="W29" s="55"/>
      <c r="X29" s="6"/>
      <c r="Y29" s="6"/>
      <c r="Z29" s="1"/>
      <c r="AA29" s="1"/>
      <c r="AB29" s="1"/>
      <c r="AC29" s="43">
        <f>AC32/Z32</f>
        <v>1.0309278350515463</v>
      </c>
      <c r="AD29" s="43"/>
      <c r="AE29" s="43"/>
      <c r="AF29" s="43">
        <f>AC33/Z33</f>
        <v>1.0515463917525774</v>
      </c>
      <c r="AG29" s="43"/>
      <c r="AH29" s="43"/>
      <c r="AI29" s="1"/>
      <c r="AJ29" s="1"/>
      <c r="AK29" s="1"/>
      <c r="AM29" s="53"/>
      <c r="AN29" s="54"/>
      <c r="AO29" s="54"/>
      <c r="AP29" s="55"/>
      <c r="AQ29" s="6"/>
      <c r="AR29" s="6"/>
      <c r="AS29" s="1"/>
      <c r="AT29" s="1"/>
      <c r="AU29" s="1"/>
      <c r="AV29" s="43">
        <f>AV32/AS32</f>
        <v>0.96219931271477666</v>
      </c>
      <c r="AW29" s="43"/>
      <c r="AX29" s="43"/>
      <c r="AY29" s="43">
        <f>AV33/AS33</f>
        <v>1.0391752577319588</v>
      </c>
      <c r="AZ29" s="43"/>
      <c r="BA29" s="43"/>
      <c r="BB29" s="1"/>
      <c r="BC29" s="1"/>
      <c r="BD29" s="1"/>
      <c r="BF29" s="12" t="s">
        <v>30</v>
      </c>
      <c r="BG29" s="23">
        <v>300</v>
      </c>
      <c r="BH29" s="23">
        <v>200</v>
      </c>
      <c r="BI29" s="23">
        <v>250</v>
      </c>
      <c r="BJ29" s="23">
        <v>400</v>
      </c>
      <c r="BK29" s="23">
        <v>400</v>
      </c>
      <c r="BL29" s="23">
        <v>350</v>
      </c>
      <c r="BM29" s="23">
        <v>250</v>
      </c>
      <c r="BN29" s="23">
        <v>250</v>
      </c>
      <c r="BO29" s="23">
        <v>300</v>
      </c>
      <c r="BP29" s="23">
        <v>350</v>
      </c>
      <c r="BQ29" s="23">
        <v>350</v>
      </c>
      <c r="BR29" s="23">
        <v>300</v>
      </c>
      <c r="BS29" s="19">
        <f>SUM(BG29:BR29)</f>
        <v>3700</v>
      </c>
    </row>
    <row r="30" spans="1:85" x14ac:dyDescent="0.15">
      <c r="A30" s="10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9"/>
      <c r="T30" s="10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9"/>
      <c r="AM30" s="10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9"/>
      <c r="BF30" s="17" t="s">
        <v>31</v>
      </c>
      <c r="BG30" s="24">
        <f>BG29*0.97</f>
        <v>291</v>
      </c>
      <c r="BH30" s="24">
        <v>414</v>
      </c>
      <c r="BI30" s="24">
        <v>575</v>
      </c>
      <c r="BJ30" s="24">
        <v>557</v>
      </c>
      <c r="BK30" s="24">
        <v>437</v>
      </c>
      <c r="BL30" s="24">
        <v>504</v>
      </c>
      <c r="BM30" s="24">
        <v>454</v>
      </c>
      <c r="BN30" s="24">
        <v>489</v>
      </c>
      <c r="BO30" s="24">
        <v>588</v>
      </c>
      <c r="BP30" s="24">
        <v>601</v>
      </c>
      <c r="BQ30" s="24">
        <v>644</v>
      </c>
      <c r="BR30" s="24">
        <v>690</v>
      </c>
      <c r="BS30" s="19">
        <f>SUM(BG30:BR30)</f>
        <v>6244</v>
      </c>
    </row>
    <row r="31" spans="1:85" x14ac:dyDescent="0.15">
      <c r="A31" s="7"/>
      <c r="B31" s="2"/>
      <c r="C31" s="11"/>
      <c r="D31" s="57"/>
      <c r="E31" s="58"/>
      <c r="F31" s="59"/>
      <c r="G31" s="32" t="s">
        <v>14</v>
      </c>
      <c r="H31" s="33"/>
      <c r="I31" s="34"/>
      <c r="J31" s="32" t="s">
        <v>15</v>
      </c>
      <c r="K31" s="33"/>
      <c r="L31" s="34"/>
      <c r="M31" s="32" t="s">
        <v>16</v>
      </c>
      <c r="N31" s="33"/>
      <c r="O31" s="34"/>
      <c r="P31" s="13"/>
      <c r="Q31" s="3"/>
      <c r="R31" s="11"/>
      <c r="T31" s="7"/>
      <c r="V31" s="11"/>
      <c r="W31" s="57"/>
      <c r="X31" s="58"/>
      <c r="Y31" s="59"/>
      <c r="Z31" s="32" t="s">
        <v>14</v>
      </c>
      <c r="AA31" s="33"/>
      <c r="AB31" s="34"/>
      <c r="AC31" s="32" t="s">
        <v>15</v>
      </c>
      <c r="AD31" s="33"/>
      <c r="AE31" s="34"/>
      <c r="AF31" s="32" t="s">
        <v>16</v>
      </c>
      <c r="AG31" s="33"/>
      <c r="AH31" s="34"/>
      <c r="AI31" s="13"/>
      <c r="AJ31" s="3"/>
      <c r="AK31" s="11"/>
      <c r="AM31" s="7"/>
      <c r="AO31" s="11"/>
      <c r="AP31" s="57"/>
      <c r="AQ31" s="58"/>
      <c r="AR31" s="59"/>
      <c r="AS31" s="32" t="s">
        <v>14</v>
      </c>
      <c r="AT31" s="33"/>
      <c r="AU31" s="34"/>
      <c r="AV31" s="32" t="s">
        <v>15</v>
      </c>
      <c r="AW31" s="33"/>
      <c r="AX31" s="34"/>
      <c r="AY31" s="32" t="s">
        <v>16</v>
      </c>
      <c r="AZ31" s="33"/>
      <c r="BA31" s="34"/>
      <c r="BB31" s="13"/>
      <c r="BC31" s="3"/>
      <c r="BD31" s="11"/>
      <c r="BF31" s="17" t="s">
        <v>28</v>
      </c>
      <c r="BG31" s="24">
        <v>350</v>
      </c>
      <c r="BH31" s="26">
        <v>420</v>
      </c>
      <c r="BI31" s="26">
        <v>550</v>
      </c>
      <c r="BJ31" s="26">
        <v>570</v>
      </c>
      <c r="BK31" s="26">
        <v>450</v>
      </c>
      <c r="BL31" s="26">
        <v>520</v>
      </c>
      <c r="BM31" s="27">
        <v>450</v>
      </c>
      <c r="BN31" s="27"/>
      <c r="BO31" s="27"/>
      <c r="BP31" s="28"/>
      <c r="BQ31" s="27"/>
      <c r="BR31" s="27"/>
      <c r="BS31" s="19">
        <f>SUM(BG31:BR31)</f>
        <v>3310</v>
      </c>
    </row>
    <row r="32" spans="1:85" x14ac:dyDescent="0.15">
      <c r="A32" s="7"/>
      <c r="B32" s="2"/>
      <c r="C32" s="11"/>
      <c r="D32" s="32" t="s">
        <v>11</v>
      </c>
      <c r="E32" s="33"/>
      <c r="F32" s="34"/>
      <c r="G32" s="63">
        <f>HLOOKUP(BG9,BF37:BR43,3,0)</f>
        <v>194</v>
      </c>
      <c r="H32" s="64"/>
      <c r="I32" s="65"/>
      <c r="J32" s="63">
        <f>HLOOKUP(BG9,BF37:BR43,4,0)</f>
        <v>200</v>
      </c>
      <c r="K32" s="64"/>
      <c r="L32" s="65"/>
      <c r="M32" s="47">
        <f>G32-J32</f>
        <v>-6</v>
      </c>
      <c r="N32" s="48"/>
      <c r="O32" s="49"/>
      <c r="P32" s="13"/>
      <c r="Q32" s="3"/>
      <c r="R32" s="11"/>
      <c r="T32" s="7"/>
      <c r="V32" s="11"/>
      <c r="W32" s="32" t="s">
        <v>11</v>
      </c>
      <c r="X32" s="33"/>
      <c r="Y32" s="34"/>
      <c r="Z32" s="60">
        <f>HLOOKUP(BG9,BF46:BR52,3,0)</f>
        <v>145.5</v>
      </c>
      <c r="AA32" s="61"/>
      <c r="AB32" s="62"/>
      <c r="AC32" s="63">
        <f>HLOOKUP(BG9,BF46:BR52,4,0)</f>
        <v>150</v>
      </c>
      <c r="AD32" s="64"/>
      <c r="AE32" s="65"/>
      <c r="AF32" s="47">
        <f>Z32-AC32</f>
        <v>-4.5</v>
      </c>
      <c r="AG32" s="48"/>
      <c r="AH32" s="49"/>
      <c r="AI32" s="13"/>
      <c r="AJ32" s="3"/>
      <c r="AK32" s="11"/>
      <c r="AM32" s="7"/>
      <c r="AO32" s="11"/>
      <c r="AP32" s="32" t="s">
        <v>11</v>
      </c>
      <c r="AQ32" s="33"/>
      <c r="AR32" s="34"/>
      <c r="AS32" s="44">
        <f>HLOOKUP(BG9,BF55:BR61,3,0)</f>
        <v>145.5</v>
      </c>
      <c r="AT32" s="45"/>
      <c r="AU32" s="46"/>
      <c r="AV32" s="44">
        <f>HLOOKUP(BG9,BF55:BR61,4,0)</f>
        <v>140</v>
      </c>
      <c r="AW32" s="45"/>
      <c r="AX32" s="46"/>
      <c r="AY32" s="47">
        <f>AS32-AV32</f>
        <v>5.5</v>
      </c>
      <c r="AZ32" s="48"/>
      <c r="BA32" s="49"/>
      <c r="BB32" s="13"/>
      <c r="BC32" s="3"/>
      <c r="BD32" s="11"/>
      <c r="BF32" s="12" t="s">
        <v>32</v>
      </c>
      <c r="BG32" s="22">
        <f>BG29</f>
        <v>300</v>
      </c>
      <c r="BH32" s="22">
        <f t="shared" ref="BH32:BR32" si="10">BG32+BH29</f>
        <v>500</v>
      </c>
      <c r="BI32" s="22">
        <f t="shared" si="10"/>
        <v>750</v>
      </c>
      <c r="BJ32" s="22">
        <f t="shared" si="10"/>
        <v>1150</v>
      </c>
      <c r="BK32" s="22">
        <f t="shared" si="10"/>
        <v>1550</v>
      </c>
      <c r="BL32" s="22">
        <f t="shared" si="10"/>
        <v>1900</v>
      </c>
      <c r="BM32" s="22">
        <f t="shared" si="10"/>
        <v>2150</v>
      </c>
      <c r="BN32" s="22">
        <f t="shared" si="10"/>
        <v>2400</v>
      </c>
      <c r="BO32" s="22">
        <f t="shared" si="10"/>
        <v>2700</v>
      </c>
      <c r="BP32" s="22">
        <f t="shared" si="10"/>
        <v>3050</v>
      </c>
      <c r="BQ32" s="22">
        <f t="shared" si="10"/>
        <v>3400</v>
      </c>
      <c r="BR32" s="22">
        <f t="shared" si="10"/>
        <v>3700</v>
      </c>
    </row>
    <row r="33" spans="1:71" x14ac:dyDescent="0.15">
      <c r="A33" s="7"/>
      <c r="B33" s="2"/>
      <c r="C33" s="11"/>
      <c r="D33" s="32" t="s">
        <v>12</v>
      </c>
      <c r="E33" s="33"/>
      <c r="F33" s="34"/>
      <c r="G33" s="63">
        <f>HLOOKUP(BG9,BF37:BR43,6,0)</f>
        <v>1746</v>
      </c>
      <c r="H33" s="64"/>
      <c r="I33" s="65"/>
      <c r="J33" s="63">
        <f>HLOOKUP(BG9,BF37:BR43,7,0)</f>
        <v>1820</v>
      </c>
      <c r="K33" s="64"/>
      <c r="L33" s="65"/>
      <c r="M33" s="47">
        <f>G33-J33</f>
        <v>-74</v>
      </c>
      <c r="N33" s="48"/>
      <c r="O33" s="49"/>
      <c r="P33" s="13"/>
      <c r="Q33" s="3"/>
      <c r="R33" s="11"/>
      <c r="T33" s="7"/>
      <c r="V33" s="11"/>
      <c r="W33" s="32" t="s">
        <v>12</v>
      </c>
      <c r="X33" s="33"/>
      <c r="Y33" s="34"/>
      <c r="Z33" s="60">
        <f>HLOOKUP(BG9,BF46:BR52,6,0)</f>
        <v>1455</v>
      </c>
      <c r="AA33" s="61"/>
      <c r="AB33" s="62"/>
      <c r="AC33" s="63">
        <f>HLOOKUP(BG9,BF46:BR52,7,0)</f>
        <v>1530</v>
      </c>
      <c r="AD33" s="64"/>
      <c r="AE33" s="65"/>
      <c r="AF33" s="47">
        <f>Z33-AC33</f>
        <v>-75</v>
      </c>
      <c r="AG33" s="48"/>
      <c r="AH33" s="49"/>
      <c r="AI33" s="13"/>
      <c r="AJ33" s="3"/>
      <c r="AK33" s="11"/>
      <c r="AM33" s="7"/>
      <c r="AO33" s="11"/>
      <c r="AP33" s="32" t="s">
        <v>12</v>
      </c>
      <c r="AQ33" s="33"/>
      <c r="AR33" s="34"/>
      <c r="AS33" s="44">
        <f>HLOOKUP(BG9,BF55:BR61,6,0)</f>
        <v>1212.5</v>
      </c>
      <c r="AT33" s="45"/>
      <c r="AU33" s="46"/>
      <c r="AV33" s="44">
        <f>HLOOKUP(BG9,BF55:BR61,7,0)</f>
        <v>1260</v>
      </c>
      <c r="AW33" s="45"/>
      <c r="AX33" s="46"/>
      <c r="AY33" s="47">
        <f>AS33-AV33</f>
        <v>-47.5</v>
      </c>
      <c r="AZ33" s="48"/>
      <c r="BA33" s="49"/>
      <c r="BB33" s="13"/>
      <c r="BC33" s="3"/>
      <c r="BD33" s="11"/>
      <c r="BF33" s="17" t="s">
        <v>33</v>
      </c>
      <c r="BG33" s="21">
        <f>BG30</f>
        <v>291</v>
      </c>
      <c r="BH33" s="21">
        <f t="shared" ref="BH33:BR33" si="11">BG33+BH30</f>
        <v>705</v>
      </c>
      <c r="BI33" s="21">
        <f t="shared" si="11"/>
        <v>1280</v>
      </c>
      <c r="BJ33" s="21">
        <f t="shared" si="11"/>
        <v>1837</v>
      </c>
      <c r="BK33" s="21">
        <f t="shared" si="11"/>
        <v>2274</v>
      </c>
      <c r="BL33" s="21">
        <f t="shared" si="11"/>
        <v>2778</v>
      </c>
      <c r="BM33" s="21">
        <f t="shared" si="11"/>
        <v>3232</v>
      </c>
      <c r="BN33" s="21">
        <f t="shared" si="11"/>
        <v>3721</v>
      </c>
      <c r="BO33" s="21">
        <f t="shared" si="11"/>
        <v>4309</v>
      </c>
      <c r="BP33" s="21">
        <f t="shared" si="11"/>
        <v>4910</v>
      </c>
      <c r="BQ33" s="21">
        <f t="shared" si="11"/>
        <v>5554</v>
      </c>
      <c r="BR33" s="21">
        <f t="shared" si="11"/>
        <v>6244</v>
      </c>
    </row>
    <row r="34" spans="1:71" x14ac:dyDescent="0.15">
      <c r="A34" s="7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11"/>
      <c r="T34" s="7"/>
      <c r="AK34" s="11"/>
      <c r="AM34" s="7"/>
      <c r="BD34" s="11"/>
      <c r="BF34" s="17" t="s">
        <v>29</v>
      </c>
      <c r="BG34" s="21">
        <f>BG31</f>
        <v>350</v>
      </c>
      <c r="BH34" s="21">
        <f t="shared" ref="BH34:BM34" si="12">BG34+BH31</f>
        <v>770</v>
      </c>
      <c r="BI34" s="21">
        <f t="shared" si="12"/>
        <v>1320</v>
      </c>
      <c r="BJ34" s="21">
        <f t="shared" si="12"/>
        <v>1890</v>
      </c>
      <c r="BK34" s="21">
        <f t="shared" si="12"/>
        <v>2340</v>
      </c>
      <c r="BL34" s="21">
        <f t="shared" si="12"/>
        <v>2860</v>
      </c>
      <c r="BM34" s="21">
        <f t="shared" si="12"/>
        <v>3310</v>
      </c>
      <c r="BN34" s="21"/>
      <c r="BO34" s="21"/>
      <c r="BP34" s="21"/>
      <c r="BQ34" s="21"/>
      <c r="BR34" s="21"/>
    </row>
    <row r="35" spans="1:71" x14ac:dyDescent="0.15">
      <c r="A35" s="7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11"/>
      <c r="T35" s="7"/>
      <c r="AK35" s="11"/>
      <c r="AM35" s="7"/>
      <c r="BD35" s="11"/>
    </row>
    <row r="36" spans="1:71" x14ac:dyDescent="0.15">
      <c r="A36" s="7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11"/>
      <c r="T36" s="7"/>
      <c r="AK36" s="11"/>
      <c r="AM36" s="7"/>
      <c r="BD36" s="11"/>
      <c r="BF36" s="1" t="s">
        <v>26</v>
      </c>
    </row>
    <row r="37" spans="1:71" x14ac:dyDescent="0.15">
      <c r="A37" s="7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11"/>
      <c r="T37" s="7"/>
      <c r="AK37" s="11"/>
      <c r="AM37" s="7"/>
      <c r="BD37" s="11"/>
      <c r="BF37" s="12"/>
      <c r="BG37" s="22" t="s">
        <v>13</v>
      </c>
      <c r="BH37" s="22" t="s">
        <v>0</v>
      </c>
      <c r="BI37" s="22" t="s">
        <v>1</v>
      </c>
      <c r="BJ37" s="22" t="s">
        <v>2</v>
      </c>
      <c r="BK37" s="22" t="s">
        <v>3</v>
      </c>
      <c r="BL37" s="22" t="s">
        <v>4</v>
      </c>
      <c r="BM37" s="22" t="s">
        <v>5</v>
      </c>
      <c r="BN37" s="22" t="s">
        <v>6</v>
      </c>
      <c r="BO37" s="22" t="s">
        <v>7</v>
      </c>
      <c r="BP37" s="22" t="s">
        <v>8</v>
      </c>
      <c r="BQ37" s="22" t="s">
        <v>9</v>
      </c>
      <c r="BR37" s="22" t="s">
        <v>10</v>
      </c>
      <c r="BS37" s="29" t="s">
        <v>34</v>
      </c>
    </row>
    <row r="38" spans="1:71" x14ac:dyDescent="0.15">
      <c r="A38" s="7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11"/>
      <c r="T38" s="7"/>
      <c r="AK38" s="11"/>
      <c r="AM38" s="7"/>
      <c r="BD38" s="11"/>
      <c r="BF38" s="12" t="s">
        <v>30</v>
      </c>
      <c r="BG38" s="23">
        <v>250</v>
      </c>
      <c r="BH38" s="23">
        <v>150</v>
      </c>
      <c r="BI38" s="23">
        <v>200</v>
      </c>
      <c r="BJ38" s="23">
        <v>350</v>
      </c>
      <c r="BK38" s="23">
        <v>350</v>
      </c>
      <c r="BL38" s="23">
        <v>300</v>
      </c>
      <c r="BM38" s="23">
        <v>200</v>
      </c>
      <c r="BN38" s="23">
        <v>200</v>
      </c>
      <c r="BO38" s="23">
        <v>250</v>
      </c>
      <c r="BP38" s="23">
        <v>300</v>
      </c>
      <c r="BQ38" s="23">
        <v>300</v>
      </c>
      <c r="BR38" s="23">
        <v>250</v>
      </c>
      <c r="BS38" s="19">
        <f>SUM(BG38:BR38)</f>
        <v>3100</v>
      </c>
    </row>
    <row r="39" spans="1:71" x14ac:dyDescent="0.15">
      <c r="A39" s="7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11"/>
      <c r="T39" s="7"/>
      <c r="AK39" s="11"/>
      <c r="AM39" s="7"/>
      <c r="BD39" s="11"/>
      <c r="BF39" s="17" t="s">
        <v>31</v>
      </c>
      <c r="BG39" s="24">
        <f t="shared" ref="BG39:BR39" si="13">BG38*0.97</f>
        <v>242.5</v>
      </c>
      <c r="BH39" s="24">
        <f t="shared" si="13"/>
        <v>145.5</v>
      </c>
      <c r="BI39" s="24">
        <f t="shared" si="13"/>
        <v>194</v>
      </c>
      <c r="BJ39" s="24">
        <f t="shared" si="13"/>
        <v>339.5</v>
      </c>
      <c r="BK39" s="24">
        <f t="shared" si="13"/>
        <v>339.5</v>
      </c>
      <c r="BL39" s="24">
        <f t="shared" si="13"/>
        <v>291</v>
      </c>
      <c r="BM39" s="24">
        <f t="shared" si="13"/>
        <v>194</v>
      </c>
      <c r="BN39" s="24">
        <f t="shared" si="13"/>
        <v>194</v>
      </c>
      <c r="BO39" s="24">
        <f t="shared" si="13"/>
        <v>242.5</v>
      </c>
      <c r="BP39" s="24">
        <f t="shared" si="13"/>
        <v>291</v>
      </c>
      <c r="BQ39" s="24">
        <f t="shared" si="13"/>
        <v>291</v>
      </c>
      <c r="BR39" s="24">
        <f t="shared" si="13"/>
        <v>242.5</v>
      </c>
      <c r="BS39" s="19">
        <f>SUM(BG39:BR39)</f>
        <v>3007</v>
      </c>
    </row>
    <row r="40" spans="1:71" x14ac:dyDescent="0.15">
      <c r="A40" s="7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11"/>
      <c r="T40" s="7"/>
      <c r="AK40" s="11"/>
      <c r="AM40" s="7"/>
      <c r="BD40" s="11"/>
      <c r="BF40" s="17" t="s">
        <v>28</v>
      </c>
      <c r="BG40" s="24">
        <v>250</v>
      </c>
      <c r="BH40" s="26">
        <v>150</v>
      </c>
      <c r="BI40" s="26">
        <v>190</v>
      </c>
      <c r="BJ40" s="26">
        <v>350</v>
      </c>
      <c r="BK40" s="26">
        <v>360</v>
      </c>
      <c r="BL40" s="26">
        <v>320</v>
      </c>
      <c r="BM40" s="27">
        <v>200</v>
      </c>
      <c r="BN40" s="27"/>
      <c r="BO40" s="27"/>
      <c r="BP40" s="28"/>
      <c r="BQ40" s="27"/>
      <c r="BR40" s="27"/>
      <c r="BS40" s="19">
        <f>SUM(BG40:BR40)</f>
        <v>1820</v>
      </c>
    </row>
    <row r="41" spans="1:71" x14ac:dyDescent="0.15">
      <c r="A41" s="7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11"/>
      <c r="T41" s="7"/>
      <c r="AK41" s="11"/>
      <c r="AM41" s="7"/>
      <c r="BD41" s="11"/>
      <c r="BF41" s="12" t="s">
        <v>32</v>
      </c>
      <c r="BG41" s="22">
        <f>BG38</f>
        <v>250</v>
      </c>
      <c r="BH41" s="22">
        <f t="shared" ref="BH41:BR41" si="14">BG41+BH38</f>
        <v>400</v>
      </c>
      <c r="BI41" s="22">
        <f t="shared" si="14"/>
        <v>600</v>
      </c>
      <c r="BJ41" s="22">
        <f t="shared" si="14"/>
        <v>950</v>
      </c>
      <c r="BK41" s="22">
        <f t="shared" si="14"/>
        <v>1300</v>
      </c>
      <c r="BL41" s="22">
        <f t="shared" si="14"/>
        <v>1600</v>
      </c>
      <c r="BM41" s="22">
        <f t="shared" si="14"/>
        <v>1800</v>
      </c>
      <c r="BN41" s="22">
        <f t="shared" si="14"/>
        <v>2000</v>
      </c>
      <c r="BO41" s="22">
        <f t="shared" si="14"/>
        <v>2250</v>
      </c>
      <c r="BP41" s="22">
        <f t="shared" si="14"/>
        <v>2550</v>
      </c>
      <c r="BQ41" s="22">
        <f t="shared" si="14"/>
        <v>2850</v>
      </c>
      <c r="BR41" s="22">
        <f t="shared" si="14"/>
        <v>3100</v>
      </c>
    </row>
    <row r="42" spans="1:71" x14ac:dyDescent="0.15">
      <c r="A42" s="7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11"/>
      <c r="T42" s="7"/>
      <c r="AK42" s="11"/>
      <c r="AM42" s="7"/>
      <c r="BD42" s="11"/>
      <c r="BF42" s="17" t="s">
        <v>33</v>
      </c>
      <c r="BG42" s="21">
        <f>BG39</f>
        <v>242.5</v>
      </c>
      <c r="BH42" s="21">
        <f t="shared" ref="BH42:BR42" si="15">BG42+BH39</f>
        <v>388</v>
      </c>
      <c r="BI42" s="21">
        <f t="shared" si="15"/>
        <v>582</v>
      </c>
      <c r="BJ42" s="21">
        <f t="shared" si="15"/>
        <v>921.5</v>
      </c>
      <c r="BK42" s="21">
        <f t="shared" si="15"/>
        <v>1261</v>
      </c>
      <c r="BL42" s="21">
        <f t="shared" si="15"/>
        <v>1552</v>
      </c>
      <c r="BM42" s="21">
        <f t="shared" si="15"/>
        <v>1746</v>
      </c>
      <c r="BN42" s="21">
        <f t="shared" si="15"/>
        <v>1940</v>
      </c>
      <c r="BO42" s="21">
        <f t="shared" si="15"/>
        <v>2182.5</v>
      </c>
      <c r="BP42" s="21">
        <f t="shared" si="15"/>
        <v>2473.5</v>
      </c>
      <c r="BQ42" s="21">
        <f t="shared" si="15"/>
        <v>2764.5</v>
      </c>
      <c r="BR42" s="21">
        <f t="shared" si="15"/>
        <v>3007</v>
      </c>
    </row>
    <row r="43" spans="1:71" x14ac:dyDescent="0.15">
      <c r="A43" s="7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11"/>
      <c r="T43" s="7"/>
      <c r="AK43" s="11"/>
      <c r="AM43" s="7"/>
      <c r="BD43" s="11"/>
      <c r="BF43" s="17" t="s">
        <v>29</v>
      </c>
      <c r="BG43" s="21">
        <f>BG40</f>
        <v>250</v>
      </c>
      <c r="BH43" s="21">
        <f t="shared" ref="BH43:BM43" si="16">BG43+BH40</f>
        <v>400</v>
      </c>
      <c r="BI43" s="21">
        <f t="shared" si="16"/>
        <v>590</v>
      </c>
      <c r="BJ43" s="21">
        <f t="shared" si="16"/>
        <v>940</v>
      </c>
      <c r="BK43" s="21">
        <f t="shared" si="16"/>
        <v>1300</v>
      </c>
      <c r="BL43" s="21">
        <f t="shared" si="16"/>
        <v>1620</v>
      </c>
      <c r="BM43" s="21">
        <f t="shared" si="16"/>
        <v>1820</v>
      </c>
      <c r="BN43" s="21"/>
      <c r="BO43" s="21"/>
      <c r="BP43" s="21"/>
      <c r="BQ43" s="21"/>
      <c r="BR43" s="21"/>
    </row>
    <row r="44" spans="1:71" x14ac:dyDescent="0.15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6"/>
      <c r="T44" s="14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6"/>
      <c r="AM44" s="14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6"/>
    </row>
    <row r="45" spans="1:71" x14ac:dyDescent="0.15">
      <c r="BF45" s="1" t="s">
        <v>27</v>
      </c>
    </row>
    <row r="46" spans="1:71" x14ac:dyDescent="0.15">
      <c r="BF46" s="12"/>
      <c r="BG46" s="22" t="s">
        <v>13</v>
      </c>
      <c r="BH46" s="22" t="s">
        <v>0</v>
      </c>
      <c r="BI46" s="22" t="s">
        <v>1</v>
      </c>
      <c r="BJ46" s="22" t="s">
        <v>2</v>
      </c>
      <c r="BK46" s="22" t="s">
        <v>3</v>
      </c>
      <c r="BL46" s="22" t="s">
        <v>4</v>
      </c>
      <c r="BM46" s="22" t="s">
        <v>5</v>
      </c>
      <c r="BN46" s="22" t="s">
        <v>6</v>
      </c>
      <c r="BO46" s="22" t="s">
        <v>7</v>
      </c>
      <c r="BP46" s="22" t="s">
        <v>8</v>
      </c>
      <c r="BQ46" s="22" t="s">
        <v>9</v>
      </c>
      <c r="BR46" s="22" t="s">
        <v>10</v>
      </c>
      <c r="BS46" s="29" t="s">
        <v>34</v>
      </c>
    </row>
    <row r="47" spans="1:71" x14ac:dyDescent="0.15">
      <c r="BF47" s="12" t="s">
        <v>30</v>
      </c>
      <c r="BG47" s="23">
        <v>200</v>
      </c>
      <c r="BH47" s="23">
        <v>100</v>
      </c>
      <c r="BI47" s="23">
        <v>200</v>
      </c>
      <c r="BJ47" s="23">
        <v>300</v>
      </c>
      <c r="BK47" s="23">
        <v>300</v>
      </c>
      <c r="BL47" s="23">
        <v>250</v>
      </c>
      <c r="BM47" s="23">
        <v>150</v>
      </c>
      <c r="BN47" s="23">
        <v>150</v>
      </c>
      <c r="BO47" s="23">
        <v>200</v>
      </c>
      <c r="BP47" s="23">
        <v>250</v>
      </c>
      <c r="BQ47" s="23">
        <v>250</v>
      </c>
      <c r="BR47" s="23">
        <v>200</v>
      </c>
      <c r="BS47" s="19">
        <f>SUM(BG47:BR47)</f>
        <v>2550</v>
      </c>
    </row>
    <row r="48" spans="1:71" x14ac:dyDescent="0.15">
      <c r="BF48" s="17" t="s">
        <v>31</v>
      </c>
      <c r="BG48" s="24">
        <f t="shared" ref="BG48:BR48" si="17">BG47*0.97</f>
        <v>194</v>
      </c>
      <c r="BH48" s="24">
        <f t="shared" si="17"/>
        <v>97</v>
      </c>
      <c r="BI48" s="24">
        <f t="shared" si="17"/>
        <v>194</v>
      </c>
      <c r="BJ48" s="24">
        <f t="shared" si="17"/>
        <v>291</v>
      </c>
      <c r="BK48" s="24">
        <f t="shared" si="17"/>
        <v>291</v>
      </c>
      <c r="BL48" s="24">
        <f t="shared" si="17"/>
        <v>242.5</v>
      </c>
      <c r="BM48" s="24">
        <f t="shared" si="17"/>
        <v>145.5</v>
      </c>
      <c r="BN48" s="24">
        <f t="shared" si="17"/>
        <v>145.5</v>
      </c>
      <c r="BO48" s="24">
        <f t="shared" si="17"/>
        <v>194</v>
      </c>
      <c r="BP48" s="24">
        <f t="shared" si="17"/>
        <v>242.5</v>
      </c>
      <c r="BQ48" s="24">
        <f t="shared" si="17"/>
        <v>242.5</v>
      </c>
      <c r="BR48" s="24">
        <f t="shared" si="17"/>
        <v>194</v>
      </c>
      <c r="BS48" s="30">
        <f>SUM(BG48:BR48)</f>
        <v>2473.5</v>
      </c>
    </row>
    <row r="49" spans="58:84" x14ac:dyDescent="0.15">
      <c r="BF49" s="17" t="s">
        <v>28</v>
      </c>
      <c r="BG49" s="24">
        <v>190</v>
      </c>
      <c r="BH49" s="26">
        <v>100</v>
      </c>
      <c r="BI49" s="26">
        <v>200</v>
      </c>
      <c r="BJ49" s="26">
        <v>300</v>
      </c>
      <c r="BK49" s="26">
        <v>320</v>
      </c>
      <c r="BL49" s="26">
        <v>270</v>
      </c>
      <c r="BM49" s="27">
        <v>150</v>
      </c>
      <c r="BN49" s="27"/>
      <c r="BO49" s="27"/>
      <c r="BP49" s="28"/>
      <c r="BQ49" s="27"/>
      <c r="BR49" s="27"/>
      <c r="BS49" s="30">
        <f>SUM(BG49:BR49)</f>
        <v>1530</v>
      </c>
      <c r="BT49" s="30"/>
      <c r="BU49"/>
      <c r="BV49"/>
      <c r="BW49"/>
      <c r="BX49"/>
      <c r="BY49"/>
      <c r="BZ49"/>
      <c r="CA49"/>
      <c r="CB49"/>
      <c r="CC49"/>
      <c r="CD49"/>
      <c r="CE49"/>
      <c r="CF49"/>
    </row>
    <row r="50" spans="58:84" x14ac:dyDescent="0.15">
      <c r="BF50" s="12" t="s">
        <v>32</v>
      </c>
      <c r="BG50" s="22">
        <f>BG47</f>
        <v>200</v>
      </c>
      <c r="BH50" s="22">
        <f t="shared" ref="BH50:BR50" si="18">BG50+BH47</f>
        <v>300</v>
      </c>
      <c r="BI50" s="22">
        <f t="shared" si="18"/>
        <v>500</v>
      </c>
      <c r="BJ50" s="22">
        <f t="shared" si="18"/>
        <v>800</v>
      </c>
      <c r="BK50" s="22">
        <f t="shared" si="18"/>
        <v>1100</v>
      </c>
      <c r="BL50" s="22">
        <f t="shared" si="18"/>
        <v>1350</v>
      </c>
      <c r="BM50" s="22">
        <f t="shared" si="18"/>
        <v>1500</v>
      </c>
      <c r="BN50" s="22">
        <f t="shared" si="18"/>
        <v>1650</v>
      </c>
      <c r="BO50" s="22">
        <f t="shared" si="18"/>
        <v>1850</v>
      </c>
      <c r="BP50" s="22">
        <f t="shared" si="18"/>
        <v>2100</v>
      </c>
      <c r="BQ50" s="22">
        <f t="shared" si="18"/>
        <v>2350</v>
      </c>
      <c r="BR50" s="22">
        <f t="shared" si="18"/>
        <v>2550</v>
      </c>
      <c r="BS50" s="30"/>
      <c r="BT50" s="30"/>
      <c r="BU50"/>
      <c r="BV50"/>
      <c r="BW50"/>
      <c r="BX50"/>
      <c r="BY50"/>
      <c r="BZ50"/>
      <c r="CA50"/>
      <c r="CB50"/>
      <c r="CC50"/>
      <c r="CD50"/>
      <c r="CE50"/>
      <c r="CF50"/>
    </row>
    <row r="51" spans="58:84" x14ac:dyDescent="0.15">
      <c r="BF51" s="17" t="s">
        <v>33</v>
      </c>
      <c r="BG51" s="21">
        <f>BG48</f>
        <v>194</v>
      </c>
      <c r="BH51" s="21">
        <f t="shared" ref="BH51:BR51" si="19">BG51+BH48</f>
        <v>291</v>
      </c>
      <c r="BI51" s="21">
        <f t="shared" si="19"/>
        <v>485</v>
      </c>
      <c r="BJ51" s="21">
        <f t="shared" si="19"/>
        <v>776</v>
      </c>
      <c r="BK51" s="21">
        <f t="shared" si="19"/>
        <v>1067</v>
      </c>
      <c r="BL51" s="21">
        <f t="shared" si="19"/>
        <v>1309.5</v>
      </c>
      <c r="BM51" s="21">
        <f t="shared" si="19"/>
        <v>1455</v>
      </c>
      <c r="BN51" s="21">
        <f t="shared" si="19"/>
        <v>1600.5</v>
      </c>
      <c r="BO51" s="21">
        <f t="shared" si="19"/>
        <v>1794.5</v>
      </c>
      <c r="BP51" s="21">
        <f t="shared" si="19"/>
        <v>2037</v>
      </c>
      <c r="BQ51" s="21">
        <f t="shared" si="19"/>
        <v>2279.5</v>
      </c>
      <c r="BR51" s="21">
        <f t="shared" si="19"/>
        <v>2473.5</v>
      </c>
      <c r="BS51" s="30"/>
      <c r="BT51" s="30"/>
      <c r="BU51"/>
      <c r="BV51"/>
      <c r="BW51"/>
      <c r="BX51"/>
      <c r="BY51"/>
      <c r="BZ51"/>
      <c r="CA51"/>
      <c r="CB51"/>
      <c r="CC51"/>
      <c r="CD51"/>
      <c r="CE51"/>
      <c r="CF51"/>
    </row>
    <row r="52" spans="58:84" x14ac:dyDescent="0.15">
      <c r="BF52" s="17" t="s">
        <v>29</v>
      </c>
      <c r="BG52" s="21">
        <f>BG49</f>
        <v>190</v>
      </c>
      <c r="BH52" s="21">
        <f t="shared" ref="BH52:BM52" si="20">BG52+BH49</f>
        <v>290</v>
      </c>
      <c r="BI52" s="21">
        <f t="shared" si="20"/>
        <v>490</v>
      </c>
      <c r="BJ52" s="21">
        <f t="shared" si="20"/>
        <v>790</v>
      </c>
      <c r="BK52" s="21">
        <f t="shared" si="20"/>
        <v>1110</v>
      </c>
      <c r="BL52" s="21">
        <f t="shared" si="20"/>
        <v>1380</v>
      </c>
      <c r="BM52" s="21">
        <f t="shared" si="20"/>
        <v>1530</v>
      </c>
      <c r="BN52" s="21"/>
      <c r="BO52" s="21"/>
      <c r="BP52" s="21"/>
      <c r="BQ52" s="21"/>
      <c r="BR52" s="21"/>
      <c r="BS52" s="30"/>
      <c r="BT52" s="30"/>
      <c r="BU52"/>
      <c r="BV52"/>
      <c r="BW52"/>
      <c r="BX52"/>
      <c r="BY52"/>
      <c r="BZ52"/>
      <c r="CA52"/>
      <c r="CB52"/>
      <c r="CC52"/>
      <c r="CD52"/>
      <c r="CE52"/>
      <c r="CF52"/>
    </row>
    <row r="53" spans="58:84" x14ac:dyDescent="0.15">
      <c r="BT53" s="30"/>
      <c r="BU53"/>
      <c r="BV53"/>
      <c r="BW53"/>
      <c r="BX53"/>
      <c r="BY53"/>
      <c r="BZ53"/>
      <c r="CA53"/>
      <c r="CB53"/>
      <c r="CC53"/>
      <c r="CD53"/>
      <c r="CE53"/>
      <c r="CF53"/>
    </row>
    <row r="54" spans="58:84" x14ac:dyDescent="0.15">
      <c r="BF54" s="1" t="s">
        <v>25</v>
      </c>
    </row>
    <row r="55" spans="58:84" x14ac:dyDescent="0.15">
      <c r="BF55" s="12"/>
      <c r="BG55" s="22" t="s">
        <v>13</v>
      </c>
      <c r="BH55" s="22" t="s">
        <v>0</v>
      </c>
      <c r="BI55" s="22" t="s">
        <v>1</v>
      </c>
      <c r="BJ55" s="22" t="s">
        <v>2</v>
      </c>
      <c r="BK55" s="22" t="s">
        <v>3</v>
      </c>
      <c r="BL55" s="22" t="s">
        <v>4</v>
      </c>
      <c r="BM55" s="22" t="s">
        <v>5</v>
      </c>
      <c r="BN55" s="22" t="s">
        <v>6</v>
      </c>
      <c r="BO55" s="22" t="s">
        <v>7</v>
      </c>
      <c r="BP55" s="22" t="s">
        <v>8</v>
      </c>
      <c r="BQ55" s="22" t="s">
        <v>9</v>
      </c>
      <c r="BR55" s="22" t="s">
        <v>10</v>
      </c>
      <c r="BS55" s="29" t="s">
        <v>34</v>
      </c>
    </row>
    <row r="56" spans="58:84" x14ac:dyDescent="0.15">
      <c r="BF56" s="12" t="s">
        <v>30</v>
      </c>
      <c r="BG56" s="23">
        <v>150</v>
      </c>
      <c r="BH56" s="23">
        <v>100</v>
      </c>
      <c r="BI56" s="23">
        <v>150</v>
      </c>
      <c r="BJ56" s="23">
        <v>250</v>
      </c>
      <c r="BK56" s="23">
        <v>250</v>
      </c>
      <c r="BL56" s="23">
        <v>200</v>
      </c>
      <c r="BM56" s="23">
        <v>150</v>
      </c>
      <c r="BN56" s="23">
        <v>150</v>
      </c>
      <c r="BO56" s="23">
        <v>200</v>
      </c>
      <c r="BP56" s="23">
        <v>200</v>
      </c>
      <c r="BQ56" s="23">
        <v>200</v>
      </c>
      <c r="BR56" s="23">
        <v>150</v>
      </c>
      <c r="BS56" s="19">
        <f>SUM(BG56:BR56)</f>
        <v>2150</v>
      </c>
    </row>
    <row r="57" spans="58:84" x14ac:dyDescent="0.15">
      <c r="BF57" s="17" t="s">
        <v>31</v>
      </c>
      <c r="BG57" s="24">
        <f t="shared" ref="BG57:BR57" si="21">BG56*0.97</f>
        <v>145.5</v>
      </c>
      <c r="BH57" s="24">
        <f t="shared" si="21"/>
        <v>97</v>
      </c>
      <c r="BI57" s="24">
        <f t="shared" si="21"/>
        <v>145.5</v>
      </c>
      <c r="BJ57" s="24">
        <f t="shared" si="21"/>
        <v>242.5</v>
      </c>
      <c r="BK57" s="24">
        <f t="shared" si="21"/>
        <v>242.5</v>
      </c>
      <c r="BL57" s="24">
        <f t="shared" si="21"/>
        <v>194</v>
      </c>
      <c r="BM57" s="24">
        <f t="shared" si="21"/>
        <v>145.5</v>
      </c>
      <c r="BN57" s="24">
        <f t="shared" si="21"/>
        <v>145.5</v>
      </c>
      <c r="BO57" s="24">
        <f t="shared" si="21"/>
        <v>194</v>
      </c>
      <c r="BP57" s="24">
        <f t="shared" si="21"/>
        <v>194</v>
      </c>
      <c r="BQ57" s="24">
        <f t="shared" si="21"/>
        <v>194</v>
      </c>
      <c r="BR57" s="24">
        <f t="shared" si="21"/>
        <v>145.5</v>
      </c>
      <c r="BS57" s="30">
        <f>SUM(BG57:BR57)</f>
        <v>2085.5</v>
      </c>
    </row>
    <row r="58" spans="58:84" x14ac:dyDescent="0.15">
      <c r="BF58" s="17" t="s">
        <v>28</v>
      </c>
      <c r="BG58" s="24">
        <v>150</v>
      </c>
      <c r="BH58" s="26">
        <v>100</v>
      </c>
      <c r="BI58" s="26">
        <v>150</v>
      </c>
      <c r="BJ58" s="26">
        <v>250</v>
      </c>
      <c r="BK58" s="26">
        <v>260</v>
      </c>
      <c r="BL58" s="26">
        <v>210</v>
      </c>
      <c r="BM58" s="27">
        <v>140</v>
      </c>
      <c r="BN58" s="27"/>
      <c r="BO58" s="27"/>
      <c r="BP58" s="28"/>
      <c r="BQ58" s="27"/>
      <c r="BR58" s="27"/>
      <c r="BS58" s="30">
        <f>SUM(BG58:BR58)</f>
        <v>1260</v>
      </c>
    </row>
    <row r="59" spans="58:84" x14ac:dyDescent="0.15">
      <c r="BF59" s="12" t="s">
        <v>32</v>
      </c>
      <c r="BG59" s="22">
        <f>BG56</f>
        <v>150</v>
      </c>
      <c r="BH59" s="22">
        <f t="shared" ref="BH59:BR59" si="22">BG59+BH56</f>
        <v>250</v>
      </c>
      <c r="BI59" s="22">
        <f t="shared" si="22"/>
        <v>400</v>
      </c>
      <c r="BJ59" s="22">
        <f t="shared" si="22"/>
        <v>650</v>
      </c>
      <c r="BK59" s="22">
        <f t="shared" si="22"/>
        <v>900</v>
      </c>
      <c r="BL59" s="22">
        <f t="shared" si="22"/>
        <v>1100</v>
      </c>
      <c r="BM59" s="22">
        <f t="shared" si="22"/>
        <v>1250</v>
      </c>
      <c r="BN59" s="22">
        <f t="shared" si="22"/>
        <v>1400</v>
      </c>
      <c r="BO59" s="22">
        <f t="shared" si="22"/>
        <v>1600</v>
      </c>
      <c r="BP59" s="22">
        <f t="shared" si="22"/>
        <v>1800</v>
      </c>
      <c r="BQ59" s="22">
        <f t="shared" si="22"/>
        <v>2000</v>
      </c>
      <c r="BR59" s="22">
        <f t="shared" si="22"/>
        <v>2150</v>
      </c>
    </row>
    <row r="60" spans="58:84" x14ac:dyDescent="0.15">
      <c r="BF60" s="17" t="s">
        <v>33</v>
      </c>
      <c r="BG60" s="21">
        <f>BG57</f>
        <v>145.5</v>
      </c>
      <c r="BH60" s="21">
        <f t="shared" ref="BH60:BR60" si="23">BG60+BH57</f>
        <v>242.5</v>
      </c>
      <c r="BI60" s="21">
        <f t="shared" si="23"/>
        <v>388</v>
      </c>
      <c r="BJ60" s="21">
        <f t="shared" si="23"/>
        <v>630.5</v>
      </c>
      <c r="BK60" s="21">
        <f t="shared" si="23"/>
        <v>873</v>
      </c>
      <c r="BL60" s="21">
        <f t="shared" si="23"/>
        <v>1067</v>
      </c>
      <c r="BM60" s="21">
        <f t="shared" si="23"/>
        <v>1212.5</v>
      </c>
      <c r="BN60" s="21">
        <f t="shared" si="23"/>
        <v>1358</v>
      </c>
      <c r="BO60" s="21">
        <f t="shared" si="23"/>
        <v>1552</v>
      </c>
      <c r="BP60" s="21">
        <f t="shared" si="23"/>
        <v>1746</v>
      </c>
      <c r="BQ60" s="21">
        <f t="shared" si="23"/>
        <v>1940</v>
      </c>
      <c r="BR60" s="21">
        <f t="shared" si="23"/>
        <v>2085.5</v>
      </c>
    </row>
    <row r="61" spans="58:84" x14ac:dyDescent="0.15">
      <c r="BF61" s="17" t="s">
        <v>29</v>
      </c>
      <c r="BG61" s="21">
        <f>BG58</f>
        <v>150</v>
      </c>
      <c r="BH61" s="21">
        <f t="shared" ref="BH61:BM61" si="24">BG61+BH58</f>
        <v>250</v>
      </c>
      <c r="BI61" s="21">
        <f t="shared" si="24"/>
        <v>400</v>
      </c>
      <c r="BJ61" s="21">
        <f t="shared" si="24"/>
        <v>650</v>
      </c>
      <c r="BK61" s="21">
        <f t="shared" si="24"/>
        <v>910</v>
      </c>
      <c r="BL61" s="21">
        <f t="shared" si="24"/>
        <v>1120</v>
      </c>
      <c r="BM61" s="21">
        <f t="shared" si="24"/>
        <v>1260</v>
      </c>
      <c r="BN61" s="21"/>
      <c r="BO61" s="21"/>
      <c r="BP61" s="21"/>
      <c r="BQ61" s="21"/>
      <c r="BR61" s="21"/>
    </row>
    <row r="70" spans="72:95" ht="4.5" customHeight="1" x14ac:dyDescent="0.15"/>
    <row r="71" spans="72:95" x14ac:dyDescent="0.15">
      <c r="BT71" s="31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</row>
    <row r="72" spans="72:95" x14ac:dyDescent="0.15">
      <c r="BT72" s="31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</row>
    <row r="73" spans="72:95" ht="4.5" customHeight="1" x14ac:dyDescent="0.15"/>
  </sheetData>
  <mergeCells count="121">
    <mergeCell ref="AY1:BD1"/>
    <mergeCell ref="AY2:BD2"/>
    <mergeCell ref="AY3:AZ3"/>
    <mergeCell ref="BA3:BB3"/>
    <mergeCell ref="BC3:BD3"/>
    <mergeCell ref="A6:F7"/>
    <mergeCell ref="J6:L6"/>
    <mergeCell ref="M6:O6"/>
    <mergeCell ref="AC6:AE6"/>
    <mergeCell ref="AF6:AH6"/>
    <mergeCell ref="AV6:AX6"/>
    <mergeCell ref="AY6:BA6"/>
    <mergeCell ref="J7:L8"/>
    <mergeCell ref="M7:O8"/>
    <mergeCell ref="AC7:AE8"/>
    <mergeCell ref="AF7:AH8"/>
    <mergeCell ref="AV7:AX8"/>
    <mergeCell ref="AY7:BA8"/>
    <mergeCell ref="A8:D9"/>
    <mergeCell ref="T8:W9"/>
    <mergeCell ref="AM8:AP9"/>
    <mergeCell ref="J9:L9"/>
    <mergeCell ref="M9:O9"/>
    <mergeCell ref="AC9:AE9"/>
    <mergeCell ref="AF9:AH9"/>
    <mergeCell ref="AV9:AX9"/>
    <mergeCell ref="AY9:BA9"/>
    <mergeCell ref="D11:F11"/>
    <mergeCell ref="G11:I11"/>
    <mergeCell ref="J11:L11"/>
    <mergeCell ref="M11:O11"/>
    <mergeCell ref="W11:Y11"/>
    <mergeCell ref="Z11:AB11"/>
    <mergeCell ref="AC11:AE11"/>
    <mergeCell ref="AF11:AH11"/>
    <mergeCell ref="AP11:AR11"/>
    <mergeCell ref="AS11:AU11"/>
    <mergeCell ref="AV11:AX11"/>
    <mergeCell ref="AY11:BA11"/>
    <mergeCell ref="D12:F12"/>
    <mergeCell ref="G12:I12"/>
    <mergeCell ref="J12:L12"/>
    <mergeCell ref="M12:O12"/>
    <mergeCell ref="W12:Y12"/>
    <mergeCell ref="Z12:AB12"/>
    <mergeCell ref="AC12:AE12"/>
    <mergeCell ref="AF12:AH12"/>
    <mergeCell ref="AP12:AR12"/>
    <mergeCell ref="AS12:AU12"/>
    <mergeCell ref="AV12:AX12"/>
    <mergeCell ref="AY12:BA12"/>
    <mergeCell ref="D13:F13"/>
    <mergeCell ref="G13:I13"/>
    <mergeCell ref="J13:L13"/>
    <mergeCell ref="M13:O13"/>
    <mergeCell ref="W13:Y13"/>
    <mergeCell ref="Z13:AB13"/>
    <mergeCell ref="AC13:AE13"/>
    <mergeCell ref="AF13:AH13"/>
    <mergeCell ref="AP13:AR13"/>
    <mergeCell ref="AS13:AU13"/>
    <mergeCell ref="AV13:AX13"/>
    <mergeCell ref="AY13:BA13"/>
    <mergeCell ref="A26:F27"/>
    <mergeCell ref="J26:L26"/>
    <mergeCell ref="M26:O26"/>
    <mergeCell ref="AC26:AE26"/>
    <mergeCell ref="AF26:AH26"/>
    <mergeCell ref="AV26:AX26"/>
    <mergeCell ref="AY26:BA26"/>
    <mergeCell ref="J27:L28"/>
    <mergeCell ref="M27:O28"/>
    <mergeCell ref="AC27:AE28"/>
    <mergeCell ref="AF27:AH28"/>
    <mergeCell ref="AV27:AX28"/>
    <mergeCell ref="AY27:BA28"/>
    <mergeCell ref="A28:D29"/>
    <mergeCell ref="T28:W29"/>
    <mergeCell ref="AM28:AP29"/>
    <mergeCell ref="J29:L29"/>
    <mergeCell ref="M29:O29"/>
    <mergeCell ref="AC29:AE29"/>
    <mergeCell ref="AF29:AH29"/>
    <mergeCell ref="AV29:AX29"/>
    <mergeCell ref="AY29:BA29"/>
    <mergeCell ref="D31:F31"/>
    <mergeCell ref="G31:I31"/>
    <mergeCell ref="J31:L31"/>
    <mergeCell ref="M31:O31"/>
    <mergeCell ref="W31:Y31"/>
    <mergeCell ref="Z31:AB31"/>
    <mergeCell ref="AC31:AE31"/>
    <mergeCell ref="AF31:AH31"/>
    <mergeCell ref="AP31:AR31"/>
    <mergeCell ref="AS31:AU31"/>
    <mergeCell ref="AV31:AX31"/>
    <mergeCell ref="AY31:BA31"/>
    <mergeCell ref="D32:F32"/>
    <mergeCell ref="G32:I32"/>
    <mergeCell ref="J32:L32"/>
    <mergeCell ref="M32:O32"/>
    <mergeCell ref="W32:Y32"/>
    <mergeCell ref="Z32:AB32"/>
    <mergeCell ref="AC32:AE32"/>
    <mergeCell ref="AF32:AH32"/>
    <mergeCell ref="AP32:AR32"/>
    <mergeCell ref="AS32:AU32"/>
    <mergeCell ref="AV32:AX32"/>
    <mergeCell ref="AY32:BA32"/>
    <mergeCell ref="D33:F33"/>
    <mergeCell ref="G33:I33"/>
    <mergeCell ref="J33:L33"/>
    <mergeCell ref="M33:O33"/>
    <mergeCell ref="W33:Y33"/>
    <mergeCell ref="Z33:AB33"/>
    <mergeCell ref="AC33:AE33"/>
    <mergeCell ref="AF33:AH33"/>
    <mergeCell ref="AP33:AR33"/>
    <mergeCell ref="AS33:AU33"/>
    <mergeCell ref="AV33:AX33"/>
    <mergeCell ref="AY33:BA33"/>
  </mergeCells>
  <phoneticPr fontId="3"/>
  <dataValidations count="1">
    <dataValidation type="list" allowBlank="1" showInputMessage="1" showErrorMessage="1" sqref="BG9">
      <formula1>$BU$10:$BU$21</formula1>
    </dataValidation>
  </dataValidations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73"/>
  <sheetViews>
    <sheetView showGridLines="0" zoomScaleNormal="100" zoomScaleSheetLayoutView="100" workbookViewId="0">
      <selection activeCell="BE25" sqref="BE25"/>
    </sheetView>
  </sheetViews>
  <sheetFormatPr defaultColWidth="7.5" defaultRowHeight="13.5" x14ac:dyDescent="0.15"/>
  <cols>
    <col min="1" max="18" width="2.625" style="1" customWidth="1"/>
    <col min="19" max="19" width="0.875" style="2" customWidth="1"/>
    <col min="20" max="37" width="2.625" style="2" customWidth="1"/>
    <col min="38" max="38" width="0.875" style="2" customWidth="1"/>
    <col min="39" max="56" width="2.625" style="2" customWidth="1"/>
    <col min="57" max="57" width="10.625" style="2" customWidth="1"/>
    <col min="58" max="58" width="18" style="1" bestFit="1" customWidth="1"/>
    <col min="59" max="70" width="7.875" style="19" customWidth="1"/>
    <col min="71" max="71" width="9.25" style="19" bestFit="1" customWidth="1"/>
    <col min="72" max="72" width="8.375" style="19" bestFit="1" customWidth="1"/>
    <col min="73" max="16384" width="7.5" style="1"/>
  </cols>
  <sheetData>
    <row r="1" spans="1:95" ht="12.6" customHeight="1" x14ac:dyDescent="0.15">
      <c r="AY1" s="35"/>
      <c r="AZ1" s="36"/>
      <c r="BA1" s="36"/>
      <c r="BB1" s="36"/>
      <c r="BC1" s="36"/>
      <c r="BD1" s="36"/>
    </row>
    <row r="2" spans="1:95" ht="21.75" customHeight="1" x14ac:dyDescent="0.15">
      <c r="A2" s="4" t="s">
        <v>42</v>
      </c>
      <c r="AY2" s="36"/>
      <c r="AZ2" s="36"/>
      <c r="BA2" s="36"/>
      <c r="BB2" s="36"/>
      <c r="BC2" s="36"/>
      <c r="BD2" s="36"/>
    </row>
    <row r="3" spans="1:95" ht="12" customHeight="1" x14ac:dyDescent="0.15">
      <c r="AY3" s="36"/>
      <c r="AZ3" s="36"/>
      <c r="BA3" s="36"/>
      <c r="BB3" s="36"/>
      <c r="BC3" s="36"/>
      <c r="BD3" s="36"/>
    </row>
    <row r="4" spans="1:95" ht="12" customHeight="1" x14ac:dyDescent="0.15">
      <c r="AY4" s="3"/>
      <c r="AZ4" s="3"/>
      <c r="BA4" s="3"/>
      <c r="BB4" s="3"/>
      <c r="BC4" s="3"/>
      <c r="BD4" s="3"/>
    </row>
    <row r="5" spans="1:95" ht="15" customHeight="1" x14ac:dyDescent="0.15"/>
    <row r="6" spans="1:95" ht="12.6" customHeight="1" x14ac:dyDescent="0.15">
      <c r="A6" s="56"/>
      <c r="B6" s="56"/>
      <c r="C6" s="56"/>
      <c r="D6" s="56"/>
      <c r="E6" s="56"/>
      <c r="F6" s="56"/>
      <c r="J6" s="32" t="s">
        <v>11</v>
      </c>
      <c r="K6" s="33"/>
      <c r="L6" s="34"/>
      <c r="M6" s="32" t="s">
        <v>12</v>
      </c>
      <c r="N6" s="33"/>
      <c r="O6" s="34"/>
      <c r="AC6" s="32" t="s">
        <v>11</v>
      </c>
      <c r="AD6" s="33"/>
      <c r="AE6" s="34"/>
      <c r="AF6" s="32" t="s">
        <v>12</v>
      </c>
      <c r="AG6" s="33"/>
      <c r="AH6" s="34"/>
      <c r="AV6" s="32" t="s">
        <v>11</v>
      </c>
      <c r="AW6" s="33"/>
      <c r="AX6" s="34"/>
      <c r="AY6" s="32" t="s">
        <v>12</v>
      </c>
      <c r="AZ6" s="33"/>
      <c r="BA6" s="34"/>
    </row>
    <row r="7" spans="1:95" ht="13.5" customHeight="1" thickBot="1" x14ac:dyDescent="0.2">
      <c r="A7" s="56"/>
      <c r="B7" s="56"/>
      <c r="C7" s="56"/>
      <c r="D7" s="56"/>
      <c r="E7" s="56"/>
      <c r="F7" s="56"/>
      <c r="J7" s="37" t="str">
        <f>IF(J9&lt;=1,"○",IF(AND(J9&gt;1,J9&lt;1.06),"△","×"))</f>
        <v>○</v>
      </c>
      <c r="K7" s="38"/>
      <c r="L7" s="39"/>
      <c r="M7" s="37" t="str">
        <f>IF(M9&lt;=1,"○",IF(AND(M9&gt;1,M9&lt;1.06),"△","×"))</f>
        <v>△</v>
      </c>
      <c r="N7" s="38"/>
      <c r="O7" s="39"/>
      <c r="AC7" s="37" t="str">
        <f>IF(AC9&lt;=1,"○",IF(AND(AC9&gt;1,AC9&lt;1.06),"△","×"))</f>
        <v>○</v>
      </c>
      <c r="AD7" s="38"/>
      <c r="AE7" s="39"/>
      <c r="AF7" s="37" t="str">
        <f>IF(AF9&lt;=1,"○",IF(AND(AF9&gt;1,AF9&lt;1.06),"△","×"))</f>
        <v>○</v>
      </c>
      <c r="AG7" s="38"/>
      <c r="AH7" s="39"/>
      <c r="AV7" s="37" t="str">
        <f>IF(AV9&lt;=1,"○",IF(AND(AV9&gt;1,AV9&lt;1.06),"△","×"))</f>
        <v>○</v>
      </c>
      <c r="AW7" s="38"/>
      <c r="AX7" s="39"/>
      <c r="AY7" s="37" t="str">
        <f>IF(AY9&lt;=1,"○",IF(AND(AY9&gt;1,AY9&lt;1.06),"△","×"))</f>
        <v>△</v>
      </c>
      <c r="AZ7" s="38"/>
      <c r="BA7" s="39"/>
    </row>
    <row r="8" spans="1:95" ht="13.5" customHeight="1" x14ac:dyDescent="0.15">
      <c r="A8" s="50" t="s">
        <v>20</v>
      </c>
      <c r="B8" s="51"/>
      <c r="C8" s="51"/>
      <c r="D8" s="52"/>
      <c r="E8" s="5"/>
      <c r="F8" s="5"/>
      <c r="J8" s="40"/>
      <c r="K8" s="41"/>
      <c r="L8" s="42"/>
      <c r="M8" s="40"/>
      <c r="N8" s="41"/>
      <c r="O8" s="42"/>
      <c r="T8" s="50" t="s">
        <v>21</v>
      </c>
      <c r="U8" s="51"/>
      <c r="V8" s="51"/>
      <c r="W8" s="52"/>
      <c r="AC8" s="40"/>
      <c r="AD8" s="41"/>
      <c r="AE8" s="42"/>
      <c r="AF8" s="40"/>
      <c r="AG8" s="41"/>
      <c r="AH8" s="42"/>
      <c r="AM8" s="50" t="s">
        <v>22</v>
      </c>
      <c r="AN8" s="51"/>
      <c r="AO8" s="51"/>
      <c r="AP8" s="52"/>
      <c r="AV8" s="40"/>
      <c r="AW8" s="41"/>
      <c r="AX8" s="42"/>
      <c r="AY8" s="40"/>
      <c r="AZ8" s="41"/>
      <c r="BA8" s="42"/>
      <c r="BG8" s="20" t="s">
        <v>17</v>
      </c>
    </row>
    <row r="9" spans="1:95" ht="12.6" customHeight="1" thickBot="1" x14ac:dyDescent="0.2">
      <c r="A9" s="53"/>
      <c r="B9" s="54"/>
      <c r="C9" s="54"/>
      <c r="D9" s="55"/>
      <c r="E9" s="6"/>
      <c r="F9" s="6"/>
      <c r="J9" s="43">
        <f>J12/G12</f>
        <v>0.94784925770841266</v>
      </c>
      <c r="K9" s="43"/>
      <c r="L9" s="43"/>
      <c r="M9" s="43">
        <f>J13/G13</f>
        <v>1.0163347123299356</v>
      </c>
      <c r="N9" s="43"/>
      <c r="O9" s="43"/>
      <c r="T9" s="53"/>
      <c r="U9" s="54"/>
      <c r="V9" s="54"/>
      <c r="W9" s="55"/>
      <c r="X9" s="6"/>
      <c r="Y9" s="6"/>
      <c r="Z9" s="1"/>
      <c r="AA9" s="1"/>
      <c r="AB9" s="1"/>
      <c r="AC9" s="43">
        <f>AC12/Z12</f>
        <v>0.94256259204712811</v>
      </c>
      <c r="AD9" s="43"/>
      <c r="AE9" s="43"/>
      <c r="AF9" s="43">
        <f>AC13/Z13</f>
        <v>0.98904639175257736</v>
      </c>
      <c r="AG9" s="43"/>
      <c r="AH9" s="43"/>
      <c r="AI9" s="1"/>
      <c r="AJ9" s="1"/>
      <c r="AK9" s="1"/>
      <c r="AM9" s="53"/>
      <c r="AN9" s="54"/>
      <c r="AO9" s="54"/>
      <c r="AP9" s="55"/>
      <c r="AQ9" s="6"/>
      <c r="AR9" s="6"/>
      <c r="AS9" s="1"/>
      <c r="AT9" s="1"/>
      <c r="AU9" s="1"/>
      <c r="AV9" s="43">
        <f>AV12/AS12</f>
        <v>0.96114519427402867</v>
      </c>
      <c r="AW9" s="43"/>
      <c r="AX9" s="43"/>
      <c r="AY9" s="43">
        <f>AV13/AS13</f>
        <v>1.0158559527008868</v>
      </c>
      <c r="AZ9" s="43"/>
      <c r="BA9" s="43"/>
      <c r="BB9" s="1"/>
      <c r="BC9" s="1"/>
      <c r="BD9" s="1"/>
      <c r="BF9" s="1" t="s">
        <v>20</v>
      </c>
      <c r="BG9" s="21" t="s">
        <v>6</v>
      </c>
    </row>
    <row r="10" spans="1:95" x14ac:dyDescent="0.15">
      <c r="A10" s="7"/>
      <c r="B10" s="2"/>
      <c r="C10" s="2"/>
      <c r="D10" s="2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9"/>
      <c r="T10" s="10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9"/>
      <c r="AM10" s="10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9"/>
      <c r="BE10" s="11"/>
      <c r="BF10" s="12"/>
      <c r="BG10" s="22" t="s">
        <v>13</v>
      </c>
      <c r="BH10" s="22" t="s">
        <v>0</v>
      </c>
      <c r="BI10" s="22" t="s">
        <v>1</v>
      </c>
      <c r="BJ10" s="22" t="s">
        <v>2</v>
      </c>
      <c r="BK10" s="22" t="s">
        <v>3</v>
      </c>
      <c r="BL10" s="22" t="s">
        <v>4</v>
      </c>
      <c r="BM10" s="22" t="s">
        <v>5</v>
      </c>
      <c r="BN10" s="22" t="s">
        <v>6</v>
      </c>
      <c r="BO10" s="22" t="s">
        <v>7</v>
      </c>
      <c r="BP10" s="22" t="s">
        <v>8</v>
      </c>
      <c r="BQ10" s="22" t="s">
        <v>9</v>
      </c>
      <c r="BR10" s="22" t="s">
        <v>10</v>
      </c>
      <c r="BS10" s="29" t="s">
        <v>34</v>
      </c>
      <c r="BT10" s="31"/>
      <c r="BU10" s="18" t="s">
        <v>13</v>
      </c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</row>
    <row r="11" spans="1:95" x14ac:dyDescent="0.15">
      <c r="A11" s="7"/>
      <c r="B11" s="2"/>
      <c r="C11" s="11"/>
      <c r="D11" s="57"/>
      <c r="E11" s="58"/>
      <c r="F11" s="59"/>
      <c r="G11" s="32" t="s">
        <v>14</v>
      </c>
      <c r="H11" s="33"/>
      <c r="I11" s="34"/>
      <c r="J11" s="32" t="s">
        <v>15</v>
      </c>
      <c r="K11" s="33"/>
      <c r="L11" s="34"/>
      <c r="M11" s="32" t="s">
        <v>16</v>
      </c>
      <c r="N11" s="33"/>
      <c r="O11" s="34"/>
      <c r="P11" s="13"/>
      <c r="Q11" s="3"/>
      <c r="R11" s="11"/>
      <c r="T11" s="7"/>
      <c r="V11" s="11"/>
      <c r="W11" s="57"/>
      <c r="X11" s="58"/>
      <c r="Y11" s="59"/>
      <c r="Z11" s="32" t="s">
        <v>14</v>
      </c>
      <c r="AA11" s="33"/>
      <c r="AB11" s="34"/>
      <c r="AC11" s="32" t="s">
        <v>15</v>
      </c>
      <c r="AD11" s="33"/>
      <c r="AE11" s="34"/>
      <c r="AF11" s="32" t="s">
        <v>16</v>
      </c>
      <c r="AG11" s="33"/>
      <c r="AH11" s="34"/>
      <c r="AI11" s="13"/>
      <c r="AJ11" s="3"/>
      <c r="AK11" s="11"/>
      <c r="AM11" s="7"/>
      <c r="AO11" s="11"/>
      <c r="AP11" s="57"/>
      <c r="AQ11" s="58"/>
      <c r="AR11" s="59"/>
      <c r="AS11" s="32" t="s">
        <v>14</v>
      </c>
      <c r="AT11" s="33"/>
      <c r="AU11" s="34"/>
      <c r="AV11" s="32" t="s">
        <v>15</v>
      </c>
      <c r="AW11" s="33"/>
      <c r="AX11" s="34"/>
      <c r="AY11" s="32" t="s">
        <v>16</v>
      </c>
      <c r="AZ11" s="33"/>
      <c r="BA11" s="34"/>
      <c r="BB11" s="13"/>
      <c r="BC11" s="3"/>
      <c r="BD11" s="11"/>
      <c r="BE11" s="11"/>
      <c r="BF11" s="12" t="s">
        <v>30</v>
      </c>
      <c r="BG11" s="23">
        <f t="shared" ref="BG11:BR11" si="0">SUM(BG20,BG29,BG38,BG47,BG56)</f>
        <v>1300</v>
      </c>
      <c r="BH11" s="23">
        <f t="shared" si="0"/>
        <v>850</v>
      </c>
      <c r="BI11" s="23">
        <f t="shared" si="0"/>
        <v>1150</v>
      </c>
      <c r="BJ11" s="23">
        <f t="shared" si="0"/>
        <v>1800</v>
      </c>
      <c r="BK11" s="23">
        <f t="shared" si="0"/>
        <v>1800</v>
      </c>
      <c r="BL11" s="23">
        <f t="shared" si="0"/>
        <v>1550</v>
      </c>
      <c r="BM11" s="23">
        <f t="shared" si="0"/>
        <v>1100</v>
      </c>
      <c r="BN11" s="23">
        <f t="shared" si="0"/>
        <v>1100</v>
      </c>
      <c r="BO11" s="23">
        <f t="shared" si="0"/>
        <v>1350</v>
      </c>
      <c r="BP11" s="23">
        <f t="shared" si="0"/>
        <v>1550</v>
      </c>
      <c r="BQ11" s="23">
        <f t="shared" si="0"/>
        <v>1550</v>
      </c>
      <c r="BR11" s="23">
        <f t="shared" si="0"/>
        <v>1300</v>
      </c>
      <c r="BS11" s="19">
        <f>SUM(BG11:BR11)</f>
        <v>16400</v>
      </c>
      <c r="BT11" s="31"/>
      <c r="BU11" s="18" t="s">
        <v>36</v>
      </c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</row>
    <row r="12" spans="1:95" x14ac:dyDescent="0.15">
      <c r="A12" s="7"/>
      <c r="B12" s="2"/>
      <c r="C12" s="11"/>
      <c r="D12" s="32" t="s">
        <v>11</v>
      </c>
      <c r="E12" s="33"/>
      <c r="F12" s="34"/>
      <c r="G12" s="44">
        <f>HLOOKUP(BG9,BF10:BR16,3,0)</f>
        <v>1313.5</v>
      </c>
      <c r="H12" s="45"/>
      <c r="I12" s="46"/>
      <c r="J12" s="44">
        <f>HLOOKUP(BG9,BF10:BR16,4,0)</f>
        <v>1245</v>
      </c>
      <c r="K12" s="45"/>
      <c r="L12" s="46"/>
      <c r="M12" s="47">
        <f>G12-J12</f>
        <v>68.5</v>
      </c>
      <c r="N12" s="48"/>
      <c r="O12" s="49"/>
      <c r="P12" s="13"/>
      <c r="Q12" s="3"/>
      <c r="R12" s="11"/>
      <c r="T12" s="7"/>
      <c r="V12" s="11"/>
      <c r="W12" s="32" t="s">
        <v>11</v>
      </c>
      <c r="X12" s="33"/>
      <c r="Y12" s="34"/>
      <c r="Z12" s="60">
        <f>HLOOKUP(BG9,BF19:BR25,3,0)</f>
        <v>339.5</v>
      </c>
      <c r="AA12" s="61"/>
      <c r="AB12" s="62"/>
      <c r="AC12" s="63">
        <f>HLOOKUP(BG9,BF19:BR25,4,0)</f>
        <v>320</v>
      </c>
      <c r="AD12" s="64"/>
      <c r="AE12" s="65"/>
      <c r="AF12" s="47">
        <f>Z12-AC12</f>
        <v>19.5</v>
      </c>
      <c r="AG12" s="48"/>
      <c r="AH12" s="49"/>
      <c r="AI12" s="13"/>
      <c r="AJ12" s="3"/>
      <c r="AK12" s="11"/>
      <c r="AM12" s="7"/>
      <c r="AO12" s="11"/>
      <c r="AP12" s="32" t="s">
        <v>11</v>
      </c>
      <c r="AQ12" s="33"/>
      <c r="AR12" s="34"/>
      <c r="AS12" s="44">
        <f>HLOOKUP(BG9,BF28:BR34,3,0)</f>
        <v>489</v>
      </c>
      <c r="AT12" s="45"/>
      <c r="AU12" s="46"/>
      <c r="AV12" s="44">
        <f>HLOOKUP(BG9,BF28:BR34,4,0)</f>
        <v>470</v>
      </c>
      <c r="AW12" s="45"/>
      <c r="AX12" s="46"/>
      <c r="AY12" s="47">
        <f>AS12-AV12</f>
        <v>19</v>
      </c>
      <c r="AZ12" s="48"/>
      <c r="BA12" s="49"/>
      <c r="BB12" s="13"/>
      <c r="BC12" s="3"/>
      <c r="BD12" s="11"/>
      <c r="BE12" s="11"/>
      <c r="BF12" s="17" t="s">
        <v>31</v>
      </c>
      <c r="BG12" s="24">
        <f t="shared" ref="BG12:BR12" si="1">SUM(BG21,BG30,BG39,BG48,BG57)</f>
        <v>1261</v>
      </c>
      <c r="BH12" s="24">
        <f t="shared" si="1"/>
        <v>1044.5</v>
      </c>
      <c r="BI12" s="24">
        <f t="shared" si="1"/>
        <v>1448</v>
      </c>
      <c r="BJ12" s="24">
        <f t="shared" si="1"/>
        <v>1915</v>
      </c>
      <c r="BK12" s="24">
        <f t="shared" si="1"/>
        <v>1795</v>
      </c>
      <c r="BL12" s="24">
        <f t="shared" si="1"/>
        <v>1668</v>
      </c>
      <c r="BM12" s="24">
        <f t="shared" si="1"/>
        <v>1278.5</v>
      </c>
      <c r="BN12" s="24">
        <f t="shared" si="1"/>
        <v>1313.5</v>
      </c>
      <c r="BO12" s="24">
        <f t="shared" si="1"/>
        <v>1606.5</v>
      </c>
      <c r="BP12" s="24">
        <f t="shared" si="1"/>
        <v>1765</v>
      </c>
      <c r="BQ12" s="24">
        <f t="shared" si="1"/>
        <v>1808</v>
      </c>
      <c r="BR12" s="24">
        <f t="shared" si="1"/>
        <v>1660</v>
      </c>
      <c r="BS12" s="19">
        <f>SUM(BG12:BR12)</f>
        <v>18563</v>
      </c>
      <c r="BT12" s="31"/>
      <c r="BU12" s="18" t="s">
        <v>1</v>
      </c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</row>
    <row r="13" spans="1:95" x14ac:dyDescent="0.15">
      <c r="A13" s="7"/>
      <c r="B13" s="2"/>
      <c r="C13" s="11"/>
      <c r="D13" s="32" t="s">
        <v>12</v>
      </c>
      <c r="E13" s="33"/>
      <c r="F13" s="34"/>
      <c r="G13" s="44">
        <f>HLOOKUP(BG9,BF10:BR16,6,0)</f>
        <v>11723.5</v>
      </c>
      <c r="H13" s="45"/>
      <c r="I13" s="46"/>
      <c r="J13" s="44">
        <f>HLOOKUP(BG9,BF10:BR16,7,0)</f>
        <v>11915</v>
      </c>
      <c r="K13" s="45"/>
      <c r="L13" s="46"/>
      <c r="M13" s="47">
        <f>G13-J13</f>
        <v>-191.5</v>
      </c>
      <c r="N13" s="48"/>
      <c r="O13" s="49"/>
      <c r="P13" s="13"/>
      <c r="Q13" s="3"/>
      <c r="R13" s="11"/>
      <c r="T13" s="7"/>
      <c r="V13" s="11"/>
      <c r="W13" s="32" t="s">
        <v>12</v>
      </c>
      <c r="X13" s="33"/>
      <c r="Y13" s="34"/>
      <c r="Z13" s="60">
        <f>HLOOKUP(BG9,BF19:BR25,6,0)</f>
        <v>3104</v>
      </c>
      <c r="AA13" s="61"/>
      <c r="AB13" s="62"/>
      <c r="AC13" s="63">
        <f>HLOOKUP(BG9,BF19:BR25,7,0)</f>
        <v>3070</v>
      </c>
      <c r="AD13" s="64"/>
      <c r="AE13" s="65"/>
      <c r="AF13" s="47">
        <f>Z13-AC13</f>
        <v>34</v>
      </c>
      <c r="AG13" s="48"/>
      <c r="AH13" s="49"/>
      <c r="AI13" s="13"/>
      <c r="AJ13" s="3"/>
      <c r="AK13" s="11"/>
      <c r="AM13" s="7"/>
      <c r="AO13" s="11"/>
      <c r="AP13" s="32" t="s">
        <v>12</v>
      </c>
      <c r="AQ13" s="33"/>
      <c r="AR13" s="34"/>
      <c r="AS13" s="44">
        <f>HLOOKUP(BG9,BF28:BR34,6,0)</f>
        <v>3721</v>
      </c>
      <c r="AT13" s="45"/>
      <c r="AU13" s="46"/>
      <c r="AV13" s="44">
        <f>HLOOKUP(BG9,BF28:BR34,7,0)</f>
        <v>3780</v>
      </c>
      <c r="AW13" s="45"/>
      <c r="AX13" s="46"/>
      <c r="AY13" s="47">
        <f>AS13-AV13</f>
        <v>-59</v>
      </c>
      <c r="AZ13" s="48"/>
      <c r="BA13" s="49"/>
      <c r="BB13" s="13"/>
      <c r="BC13" s="3"/>
      <c r="BD13" s="11"/>
      <c r="BE13" s="11"/>
      <c r="BF13" s="17" t="s">
        <v>28</v>
      </c>
      <c r="BG13" s="25">
        <f t="shared" ref="BG13:BN13" si="2">SUM(BG22,BG31,BG40,BG49,BG58)</f>
        <v>1290</v>
      </c>
      <c r="BH13" s="25">
        <f t="shared" si="2"/>
        <v>1060</v>
      </c>
      <c r="BI13" s="25">
        <f t="shared" si="2"/>
        <v>1430</v>
      </c>
      <c r="BJ13" s="25">
        <f t="shared" si="2"/>
        <v>1970</v>
      </c>
      <c r="BK13" s="25">
        <f t="shared" si="2"/>
        <v>1890</v>
      </c>
      <c r="BL13" s="25">
        <f t="shared" si="2"/>
        <v>1770</v>
      </c>
      <c r="BM13" s="25">
        <f t="shared" si="2"/>
        <v>1260</v>
      </c>
      <c r="BN13" s="25">
        <f t="shared" si="2"/>
        <v>1245</v>
      </c>
      <c r="BO13" s="25"/>
      <c r="BP13" s="25"/>
      <c r="BQ13" s="25"/>
      <c r="BR13" s="25"/>
      <c r="BS13" s="19">
        <f>SUM(BG13:BR13)</f>
        <v>11915</v>
      </c>
      <c r="BT13" s="31"/>
      <c r="BU13" s="18" t="s">
        <v>2</v>
      </c>
    </row>
    <row r="14" spans="1:95" x14ac:dyDescent="0.15">
      <c r="A14" s="7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11"/>
      <c r="T14" s="7"/>
      <c r="AK14" s="11"/>
      <c r="AM14" s="7"/>
      <c r="BD14" s="11"/>
      <c r="BE14" s="11"/>
      <c r="BF14" s="12" t="s">
        <v>32</v>
      </c>
      <c r="BG14" s="22">
        <f>BG11</f>
        <v>1300</v>
      </c>
      <c r="BH14" s="22">
        <f t="shared" ref="BH14:BR14" si="3">BG14+BH11</f>
        <v>2150</v>
      </c>
      <c r="BI14" s="22">
        <f t="shared" si="3"/>
        <v>3300</v>
      </c>
      <c r="BJ14" s="22">
        <f t="shared" si="3"/>
        <v>5100</v>
      </c>
      <c r="BK14" s="22">
        <f t="shared" si="3"/>
        <v>6900</v>
      </c>
      <c r="BL14" s="22">
        <f t="shared" si="3"/>
        <v>8450</v>
      </c>
      <c r="BM14" s="22">
        <f t="shared" si="3"/>
        <v>9550</v>
      </c>
      <c r="BN14" s="22">
        <f t="shared" si="3"/>
        <v>10650</v>
      </c>
      <c r="BO14" s="22">
        <f t="shared" si="3"/>
        <v>12000</v>
      </c>
      <c r="BP14" s="22">
        <f t="shared" si="3"/>
        <v>13550</v>
      </c>
      <c r="BQ14" s="22">
        <f t="shared" si="3"/>
        <v>15100</v>
      </c>
      <c r="BR14" s="22">
        <f t="shared" si="3"/>
        <v>16400</v>
      </c>
      <c r="BT14" s="31"/>
      <c r="BU14" s="18" t="s">
        <v>3</v>
      </c>
    </row>
    <row r="15" spans="1:95" x14ac:dyDescent="0.15">
      <c r="A15" s="7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11"/>
      <c r="T15" s="7"/>
      <c r="AK15" s="11"/>
      <c r="AM15" s="7"/>
      <c r="BD15" s="11"/>
      <c r="BE15" s="11"/>
      <c r="BF15" s="17" t="s">
        <v>33</v>
      </c>
      <c r="BG15" s="21">
        <f>BG12</f>
        <v>1261</v>
      </c>
      <c r="BH15" s="21">
        <f t="shared" ref="BH15:BR15" si="4">BG15+BH12</f>
        <v>2305.5</v>
      </c>
      <c r="BI15" s="21">
        <f t="shared" si="4"/>
        <v>3753.5</v>
      </c>
      <c r="BJ15" s="21">
        <f t="shared" si="4"/>
        <v>5668.5</v>
      </c>
      <c r="BK15" s="21">
        <f t="shared" si="4"/>
        <v>7463.5</v>
      </c>
      <c r="BL15" s="21">
        <f t="shared" si="4"/>
        <v>9131.5</v>
      </c>
      <c r="BM15" s="21">
        <f t="shared" si="4"/>
        <v>10410</v>
      </c>
      <c r="BN15" s="21">
        <f t="shared" si="4"/>
        <v>11723.5</v>
      </c>
      <c r="BO15" s="21">
        <f t="shared" si="4"/>
        <v>13330</v>
      </c>
      <c r="BP15" s="21">
        <f t="shared" si="4"/>
        <v>15095</v>
      </c>
      <c r="BQ15" s="21">
        <f t="shared" si="4"/>
        <v>16903</v>
      </c>
      <c r="BR15" s="21">
        <f t="shared" si="4"/>
        <v>18563</v>
      </c>
      <c r="BU15" s="18" t="s">
        <v>4</v>
      </c>
    </row>
    <row r="16" spans="1:95" x14ac:dyDescent="0.15">
      <c r="A16" s="7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11"/>
      <c r="T16" s="7"/>
      <c r="AK16" s="11"/>
      <c r="AM16" s="7"/>
      <c r="BD16" s="11"/>
      <c r="BE16" s="11"/>
      <c r="BF16" s="17" t="s">
        <v>29</v>
      </c>
      <c r="BG16" s="21">
        <f>BG13</f>
        <v>1290</v>
      </c>
      <c r="BH16" s="21">
        <f t="shared" ref="BH16:BN16" si="5">BG16+BH13</f>
        <v>2350</v>
      </c>
      <c r="BI16" s="21">
        <f t="shared" si="5"/>
        <v>3780</v>
      </c>
      <c r="BJ16" s="21">
        <f t="shared" si="5"/>
        <v>5750</v>
      </c>
      <c r="BK16" s="21">
        <f t="shared" si="5"/>
        <v>7640</v>
      </c>
      <c r="BL16" s="21">
        <f t="shared" si="5"/>
        <v>9410</v>
      </c>
      <c r="BM16" s="21">
        <f t="shared" si="5"/>
        <v>10670</v>
      </c>
      <c r="BN16" s="21">
        <f t="shared" si="5"/>
        <v>11915</v>
      </c>
      <c r="BO16" s="21"/>
      <c r="BP16" s="21"/>
      <c r="BQ16" s="21"/>
      <c r="BR16" s="21"/>
      <c r="BU16" s="18" t="s">
        <v>5</v>
      </c>
    </row>
    <row r="17" spans="1:85" x14ac:dyDescent="0.15">
      <c r="A17" s="7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11"/>
      <c r="T17" s="7"/>
      <c r="AK17" s="11"/>
      <c r="AM17" s="7"/>
      <c r="BD17" s="11"/>
      <c r="BU17" s="18" t="s">
        <v>6</v>
      </c>
    </row>
    <row r="18" spans="1:85" x14ac:dyDescent="0.15">
      <c r="A18" s="7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11"/>
      <c r="T18" s="7"/>
      <c r="AK18" s="11"/>
      <c r="AM18" s="7"/>
      <c r="BD18" s="11"/>
      <c r="BF18" s="1" t="s">
        <v>21</v>
      </c>
      <c r="BU18" s="18" t="s">
        <v>7</v>
      </c>
    </row>
    <row r="19" spans="1:85" x14ac:dyDescent="0.15">
      <c r="A19" s="7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11"/>
      <c r="T19" s="7"/>
      <c r="AK19" s="11"/>
      <c r="AM19" s="7"/>
      <c r="BD19" s="11"/>
      <c r="BF19" s="12"/>
      <c r="BG19" s="22" t="s">
        <v>13</v>
      </c>
      <c r="BH19" s="22" t="s">
        <v>0</v>
      </c>
      <c r="BI19" s="22" t="s">
        <v>1</v>
      </c>
      <c r="BJ19" s="22" t="s">
        <v>2</v>
      </c>
      <c r="BK19" s="22" t="s">
        <v>3</v>
      </c>
      <c r="BL19" s="22" t="s">
        <v>4</v>
      </c>
      <c r="BM19" s="22" t="s">
        <v>5</v>
      </c>
      <c r="BN19" s="22" t="s">
        <v>6</v>
      </c>
      <c r="BO19" s="22" t="s">
        <v>7</v>
      </c>
      <c r="BP19" s="22" t="s">
        <v>8</v>
      </c>
      <c r="BQ19" s="22" t="s">
        <v>9</v>
      </c>
      <c r="BR19" s="22" t="s">
        <v>10</v>
      </c>
      <c r="BS19" s="29" t="s">
        <v>34</v>
      </c>
      <c r="BU19" s="18" t="s">
        <v>8</v>
      </c>
    </row>
    <row r="20" spans="1:85" x14ac:dyDescent="0.15">
      <c r="A20" s="7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11"/>
      <c r="T20" s="7"/>
      <c r="AK20" s="11"/>
      <c r="AM20" s="7"/>
      <c r="BD20" s="11"/>
      <c r="BF20" s="12" t="s">
        <v>30</v>
      </c>
      <c r="BG20" s="23">
        <v>400</v>
      </c>
      <c r="BH20" s="23">
        <v>300</v>
      </c>
      <c r="BI20" s="23">
        <v>350</v>
      </c>
      <c r="BJ20" s="23">
        <v>500</v>
      </c>
      <c r="BK20" s="23">
        <v>500</v>
      </c>
      <c r="BL20" s="23">
        <v>450</v>
      </c>
      <c r="BM20" s="23">
        <v>350</v>
      </c>
      <c r="BN20" s="23">
        <v>350</v>
      </c>
      <c r="BO20" s="23">
        <v>400</v>
      </c>
      <c r="BP20" s="23">
        <v>450</v>
      </c>
      <c r="BQ20" s="23">
        <v>450</v>
      </c>
      <c r="BR20" s="23">
        <v>400</v>
      </c>
      <c r="BS20" s="19">
        <f>SUM(BG20:BR20)</f>
        <v>4900</v>
      </c>
      <c r="BU20" s="18" t="s">
        <v>9</v>
      </c>
    </row>
    <row r="21" spans="1:85" x14ac:dyDescent="0.15">
      <c r="A21" s="7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11"/>
      <c r="T21" s="7"/>
      <c r="AK21" s="11"/>
      <c r="AM21" s="7"/>
      <c r="BD21" s="11"/>
      <c r="BF21" s="17" t="s">
        <v>31</v>
      </c>
      <c r="BG21" s="24">
        <f t="shared" ref="BG21:BR21" si="6">BG20*0.97</f>
        <v>388</v>
      </c>
      <c r="BH21" s="24">
        <f t="shared" si="6"/>
        <v>291</v>
      </c>
      <c r="BI21" s="24">
        <f t="shared" si="6"/>
        <v>339.5</v>
      </c>
      <c r="BJ21" s="24">
        <f t="shared" si="6"/>
        <v>485</v>
      </c>
      <c r="BK21" s="24">
        <f t="shared" si="6"/>
        <v>485</v>
      </c>
      <c r="BL21" s="24">
        <f t="shared" si="6"/>
        <v>436.5</v>
      </c>
      <c r="BM21" s="24">
        <f t="shared" si="6"/>
        <v>339.5</v>
      </c>
      <c r="BN21" s="24">
        <f t="shared" si="6"/>
        <v>339.5</v>
      </c>
      <c r="BO21" s="24">
        <f t="shared" si="6"/>
        <v>388</v>
      </c>
      <c r="BP21" s="24">
        <f t="shared" si="6"/>
        <v>436.5</v>
      </c>
      <c r="BQ21" s="24">
        <f t="shared" si="6"/>
        <v>436.5</v>
      </c>
      <c r="BR21" s="24">
        <f t="shared" si="6"/>
        <v>388</v>
      </c>
      <c r="BS21" s="30">
        <f>SUM(BG21:BR21)</f>
        <v>4753</v>
      </c>
      <c r="BT21" s="30"/>
      <c r="BU21" s="18" t="s">
        <v>10</v>
      </c>
      <c r="BV21"/>
      <c r="BW21"/>
      <c r="BX21"/>
      <c r="BY21"/>
      <c r="BZ21"/>
      <c r="CA21"/>
      <c r="CB21"/>
      <c r="CC21"/>
      <c r="CD21"/>
      <c r="CE21"/>
      <c r="CF21"/>
      <c r="CG21"/>
    </row>
    <row r="22" spans="1:85" x14ac:dyDescent="0.15">
      <c r="A22" s="7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11"/>
      <c r="T22" s="7"/>
      <c r="AK22" s="11"/>
      <c r="AM22" s="7"/>
      <c r="BD22" s="11"/>
      <c r="BF22" s="17" t="s">
        <v>28</v>
      </c>
      <c r="BG22" s="24">
        <v>350</v>
      </c>
      <c r="BH22" s="26">
        <v>290</v>
      </c>
      <c r="BI22" s="26">
        <v>340</v>
      </c>
      <c r="BJ22" s="26">
        <v>500</v>
      </c>
      <c r="BK22" s="26">
        <v>500</v>
      </c>
      <c r="BL22" s="26">
        <v>450</v>
      </c>
      <c r="BM22" s="27">
        <v>320</v>
      </c>
      <c r="BN22" s="27">
        <v>320</v>
      </c>
      <c r="BO22" s="27"/>
      <c r="BP22" s="28"/>
      <c r="BQ22" s="27"/>
      <c r="BR22" s="27"/>
      <c r="BS22" s="30">
        <f>SUM(BG22:BR22)</f>
        <v>3070</v>
      </c>
      <c r="BT22" s="30"/>
      <c r="BU22"/>
      <c r="BV22"/>
      <c r="BW22"/>
      <c r="BX22"/>
      <c r="BY22"/>
      <c r="BZ22"/>
      <c r="CA22"/>
      <c r="CB22"/>
      <c r="CC22"/>
      <c r="CD22"/>
      <c r="CE22"/>
      <c r="CF22"/>
      <c r="CG22"/>
    </row>
    <row r="23" spans="1:85" x14ac:dyDescent="0.15">
      <c r="A23" s="7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11"/>
      <c r="T23" s="7"/>
      <c r="AK23" s="11"/>
      <c r="AM23" s="7"/>
      <c r="BD23" s="11"/>
      <c r="BF23" s="12" t="s">
        <v>32</v>
      </c>
      <c r="BG23" s="22">
        <f>BG20</f>
        <v>400</v>
      </c>
      <c r="BH23" s="22">
        <f t="shared" ref="BH23:BR23" si="7">BG23+BH20</f>
        <v>700</v>
      </c>
      <c r="BI23" s="22">
        <f t="shared" si="7"/>
        <v>1050</v>
      </c>
      <c r="BJ23" s="22">
        <f t="shared" si="7"/>
        <v>1550</v>
      </c>
      <c r="BK23" s="22">
        <f t="shared" si="7"/>
        <v>2050</v>
      </c>
      <c r="BL23" s="22">
        <f t="shared" si="7"/>
        <v>2500</v>
      </c>
      <c r="BM23" s="22">
        <f t="shared" si="7"/>
        <v>2850</v>
      </c>
      <c r="BN23" s="22">
        <f t="shared" si="7"/>
        <v>3200</v>
      </c>
      <c r="BO23" s="22">
        <f t="shared" si="7"/>
        <v>3600</v>
      </c>
      <c r="BP23" s="22">
        <f t="shared" si="7"/>
        <v>4050</v>
      </c>
      <c r="BQ23" s="22">
        <f t="shared" si="7"/>
        <v>4500</v>
      </c>
      <c r="BR23" s="22">
        <f t="shared" si="7"/>
        <v>4900</v>
      </c>
      <c r="BS23" s="30"/>
      <c r="BT23" s="30"/>
      <c r="BU23"/>
      <c r="BV23"/>
      <c r="BW23"/>
      <c r="BX23"/>
      <c r="BY23"/>
      <c r="BZ23"/>
      <c r="CA23"/>
      <c r="CB23"/>
      <c r="CC23"/>
      <c r="CD23"/>
      <c r="CE23"/>
      <c r="CF23"/>
      <c r="CG23"/>
    </row>
    <row r="24" spans="1:85" x14ac:dyDescent="0.15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6"/>
      <c r="T24" s="14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6"/>
      <c r="AM24" s="14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6"/>
      <c r="BF24" s="17" t="s">
        <v>33</v>
      </c>
      <c r="BG24" s="21">
        <f>BG21</f>
        <v>388</v>
      </c>
      <c r="BH24" s="21">
        <f t="shared" ref="BH24:BR24" si="8">BG24+BH21</f>
        <v>679</v>
      </c>
      <c r="BI24" s="21">
        <f t="shared" si="8"/>
        <v>1018.5</v>
      </c>
      <c r="BJ24" s="21">
        <f t="shared" si="8"/>
        <v>1503.5</v>
      </c>
      <c r="BK24" s="21">
        <f t="shared" si="8"/>
        <v>1988.5</v>
      </c>
      <c r="BL24" s="21">
        <f t="shared" si="8"/>
        <v>2425</v>
      </c>
      <c r="BM24" s="21">
        <f t="shared" si="8"/>
        <v>2764.5</v>
      </c>
      <c r="BN24" s="21">
        <f t="shared" si="8"/>
        <v>3104</v>
      </c>
      <c r="BO24" s="21">
        <f t="shared" si="8"/>
        <v>3492</v>
      </c>
      <c r="BP24" s="21">
        <f t="shared" si="8"/>
        <v>3928.5</v>
      </c>
      <c r="BQ24" s="21">
        <f t="shared" si="8"/>
        <v>4365</v>
      </c>
      <c r="BR24" s="21">
        <f t="shared" si="8"/>
        <v>4753</v>
      </c>
      <c r="BS24" s="30"/>
      <c r="BT24" s="30"/>
      <c r="BU24"/>
      <c r="BV24"/>
      <c r="BW24"/>
      <c r="BX24"/>
      <c r="BY24"/>
      <c r="BZ24"/>
      <c r="CA24"/>
      <c r="CB24"/>
      <c r="CC24"/>
      <c r="CD24"/>
      <c r="CE24"/>
      <c r="CF24"/>
      <c r="CG24"/>
    </row>
    <row r="25" spans="1:85" ht="12.6" customHeight="1" x14ac:dyDescent="0.15"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F25" s="17" t="s">
        <v>29</v>
      </c>
      <c r="BG25" s="21">
        <f>BG22</f>
        <v>350</v>
      </c>
      <c r="BH25" s="21">
        <f t="shared" ref="BH25:BN25" si="9">BG25+BH22</f>
        <v>640</v>
      </c>
      <c r="BI25" s="21">
        <f t="shared" si="9"/>
        <v>980</v>
      </c>
      <c r="BJ25" s="21">
        <f t="shared" si="9"/>
        <v>1480</v>
      </c>
      <c r="BK25" s="21">
        <f t="shared" si="9"/>
        <v>1980</v>
      </c>
      <c r="BL25" s="21">
        <f t="shared" si="9"/>
        <v>2430</v>
      </c>
      <c r="BM25" s="21">
        <f t="shared" si="9"/>
        <v>2750</v>
      </c>
      <c r="BN25" s="21">
        <f t="shared" si="9"/>
        <v>3070</v>
      </c>
      <c r="BO25" s="21"/>
      <c r="BP25" s="21"/>
      <c r="BQ25" s="21"/>
      <c r="BR25" s="21"/>
      <c r="BS25" s="30"/>
      <c r="BT25" s="30"/>
      <c r="BU25"/>
      <c r="BV25"/>
      <c r="BW25"/>
      <c r="BX25"/>
      <c r="BY25"/>
      <c r="BZ25"/>
      <c r="CA25"/>
      <c r="CB25"/>
      <c r="CC25"/>
      <c r="CD25"/>
      <c r="CE25"/>
      <c r="CF25"/>
      <c r="CG25"/>
    </row>
    <row r="26" spans="1:85" ht="12.6" customHeight="1" x14ac:dyDescent="0.15">
      <c r="A26" s="56"/>
      <c r="B26" s="56"/>
      <c r="C26" s="56"/>
      <c r="D26" s="56"/>
      <c r="E26" s="56"/>
      <c r="F26" s="56"/>
      <c r="J26" s="32" t="s">
        <v>11</v>
      </c>
      <c r="K26" s="33"/>
      <c r="L26" s="34"/>
      <c r="M26" s="32" t="s">
        <v>12</v>
      </c>
      <c r="N26" s="33"/>
      <c r="O26" s="34"/>
      <c r="AC26" s="32" t="s">
        <v>11</v>
      </c>
      <c r="AD26" s="33"/>
      <c r="AE26" s="34"/>
      <c r="AF26" s="32" t="s">
        <v>12</v>
      </c>
      <c r="AG26" s="33"/>
      <c r="AH26" s="34"/>
      <c r="AV26" s="32" t="s">
        <v>11</v>
      </c>
      <c r="AW26" s="33"/>
      <c r="AX26" s="34"/>
      <c r="AY26" s="32" t="s">
        <v>12</v>
      </c>
      <c r="AZ26" s="33"/>
      <c r="BA26" s="34"/>
      <c r="BS26" s="30"/>
      <c r="BT26" s="30"/>
      <c r="BU26"/>
      <c r="BV26"/>
      <c r="BW26"/>
      <c r="BX26"/>
      <c r="BY26"/>
      <c r="BZ26"/>
      <c r="CA26"/>
      <c r="CB26"/>
      <c r="CC26"/>
      <c r="CD26"/>
      <c r="CE26"/>
      <c r="CF26"/>
      <c r="CG26"/>
    </row>
    <row r="27" spans="1:85" ht="13.5" customHeight="1" thickBot="1" x14ac:dyDescent="0.2">
      <c r="A27" s="56"/>
      <c r="B27" s="56"/>
      <c r="C27" s="56"/>
      <c r="D27" s="56"/>
      <c r="E27" s="56"/>
      <c r="F27" s="56"/>
      <c r="J27" s="37" t="str">
        <f>IF(J29&lt;=1,"○",IF(AND(J29&gt;1,J29&lt;1.06),"△","×"))</f>
        <v>○</v>
      </c>
      <c r="K27" s="38"/>
      <c r="L27" s="39"/>
      <c r="M27" s="37" t="str">
        <f>IF(M29&lt;=1,"○",IF(AND(M29&gt;1,M29&lt;1.06),"△","×"))</f>
        <v>△</v>
      </c>
      <c r="N27" s="38"/>
      <c r="O27" s="39"/>
      <c r="AC27" s="37" t="str">
        <f>IF(AC29&lt;=1,"○",IF(AND(AC29&gt;1,AC29&lt;1.06),"△","×"))</f>
        <v>○</v>
      </c>
      <c r="AD27" s="38"/>
      <c r="AE27" s="39"/>
      <c r="AF27" s="37" t="str">
        <f>IF(AF29&lt;=1,"○",IF(AND(AF29&gt;1,AF29&lt;1.06),"△","×"))</f>
        <v>△</v>
      </c>
      <c r="AG27" s="38"/>
      <c r="AH27" s="39"/>
      <c r="AV27" s="37" t="str">
        <f>IF(AV29&lt;=1,"○",IF(AND(AV29&gt;1,AV29&lt;1.06),"△","×"))</f>
        <v>○</v>
      </c>
      <c r="AW27" s="38"/>
      <c r="AX27" s="39"/>
      <c r="AY27" s="37" t="str">
        <f>IF(AY29&lt;=1,"○",IF(AND(AY29&gt;1,AY29&lt;1.06),"△","×"))</f>
        <v>△</v>
      </c>
      <c r="AZ27" s="38"/>
      <c r="BA27" s="39"/>
      <c r="BF27" s="1" t="s">
        <v>22</v>
      </c>
    </row>
    <row r="28" spans="1:85" ht="13.5" customHeight="1" x14ac:dyDescent="0.15">
      <c r="A28" s="50" t="s">
        <v>23</v>
      </c>
      <c r="B28" s="51"/>
      <c r="C28" s="51"/>
      <c r="D28" s="52"/>
      <c r="E28" s="5"/>
      <c r="F28" s="5"/>
      <c r="J28" s="40"/>
      <c r="K28" s="41"/>
      <c r="L28" s="42"/>
      <c r="M28" s="40"/>
      <c r="N28" s="41"/>
      <c r="O28" s="42"/>
      <c r="T28" s="50" t="s">
        <v>24</v>
      </c>
      <c r="U28" s="51"/>
      <c r="V28" s="51"/>
      <c r="W28" s="52"/>
      <c r="AC28" s="40"/>
      <c r="AD28" s="41"/>
      <c r="AE28" s="42"/>
      <c r="AF28" s="40"/>
      <c r="AG28" s="41"/>
      <c r="AH28" s="42"/>
      <c r="AM28" s="50" t="s">
        <v>25</v>
      </c>
      <c r="AN28" s="51"/>
      <c r="AO28" s="51"/>
      <c r="AP28" s="52"/>
      <c r="AV28" s="40"/>
      <c r="AW28" s="41"/>
      <c r="AX28" s="42"/>
      <c r="AY28" s="40"/>
      <c r="AZ28" s="41"/>
      <c r="BA28" s="42"/>
      <c r="BF28" s="12"/>
      <c r="BG28" s="22" t="s">
        <v>13</v>
      </c>
      <c r="BH28" s="22" t="s">
        <v>0</v>
      </c>
      <c r="BI28" s="22" t="s">
        <v>1</v>
      </c>
      <c r="BJ28" s="22" t="s">
        <v>2</v>
      </c>
      <c r="BK28" s="22" t="s">
        <v>3</v>
      </c>
      <c r="BL28" s="22" t="s">
        <v>4</v>
      </c>
      <c r="BM28" s="22" t="s">
        <v>5</v>
      </c>
      <c r="BN28" s="22" t="s">
        <v>6</v>
      </c>
      <c r="BO28" s="22" t="s">
        <v>7</v>
      </c>
      <c r="BP28" s="22" t="s">
        <v>8</v>
      </c>
      <c r="BQ28" s="22" t="s">
        <v>9</v>
      </c>
      <c r="BR28" s="22" t="s">
        <v>10</v>
      </c>
      <c r="BS28" s="29" t="s">
        <v>34</v>
      </c>
    </row>
    <row r="29" spans="1:85" ht="12.6" customHeight="1" thickBot="1" x14ac:dyDescent="0.2">
      <c r="A29" s="53"/>
      <c r="B29" s="54"/>
      <c r="C29" s="54"/>
      <c r="D29" s="55"/>
      <c r="E29" s="6"/>
      <c r="F29" s="6"/>
      <c r="J29" s="43">
        <f>J32/G32</f>
        <v>0.95360824742268047</v>
      </c>
      <c r="K29" s="43"/>
      <c r="L29" s="43"/>
      <c r="M29" s="43">
        <f>J33/G33</f>
        <v>1.0335051546391754</v>
      </c>
      <c r="N29" s="43"/>
      <c r="O29" s="43"/>
      <c r="T29" s="53"/>
      <c r="U29" s="54"/>
      <c r="V29" s="54"/>
      <c r="W29" s="55"/>
      <c r="X29" s="6"/>
      <c r="Y29" s="6"/>
      <c r="Z29" s="1"/>
      <c r="AA29" s="1"/>
      <c r="AB29" s="1"/>
      <c r="AC29" s="43">
        <f>AC32/Z32</f>
        <v>0.96219931271477666</v>
      </c>
      <c r="AD29" s="43"/>
      <c r="AE29" s="43"/>
      <c r="AF29" s="43">
        <f>AC33/Z33</f>
        <v>1.0434239300218682</v>
      </c>
      <c r="AG29" s="43"/>
      <c r="AH29" s="43"/>
      <c r="AI29" s="1"/>
      <c r="AJ29" s="1"/>
      <c r="AK29" s="1"/>
      <c r="AM29" s="53"/>
      <c r="AN29" s="54"/>
      <c r="AO29" s="54"/>
      <c r="AP29" s="55"/>
      <c r="AQ29" s="6"/>
      <c r="AR29" s="6"/>
      <c r="AS29" s="1"/>
      <c r="AT29" s="1"/>
      <c r="AU29" s="1"/>
      <c r="AV29" s="43">
        <f>AV32/AS32</f>
        <v>0.89347079037800692</v>
      </c>
      <c r="AW29" s="43"/>
      <c r="AX29" s="43"/>
      <c r="AY29" s="43">
        <f>AV33/AS33</f>
        <v>1.0235640648011781</v>
      </c>
      <c r="AZ29" s="43"/>
      <c r="BA29" s="43"/>
      <c r="BB29" s="1"/>
      <c r="BC29" s="1"/>
      <c r="BD29" s="1"/>
      <c r="BF29" s="12" t="s">
        <v>30</v>
      </c>
      <c r="BG29" s="23">
        <v>300</v>
      </c>
      <c r="BH29" s="23">
        <v>200</v>
      </c>
      <c r="BI29" s="23">
        <v>250</v>
      </c>
      <c r="BJ29" s="23">
        <v>400</v>
      </c>
      <c r="BK29" s="23">
        <v>400</v>
      </c>
      <c r="BL29" s="23">
        <v>350</v>
      </c>
      <c r="BM29" s="23">
        <v>250</v>
      </c>
      <c r="BN29" s="23">
        <v>250</v>
      </c>
      <c r="BO29" s="23">
        <v>300</v>
      </c>
      <c r="BP29" s="23">
        <v>350</v>
      </c>
      <c r="BQ29" s="23">
        <v>350</v>
      </c>
      <c r="BR29" s="23">
        <v>300</v>
      </c>
      <c r="BS29" s="19">
        <f>SUM(BG29:BR29)</f>
        <v>3700</v>
      </c>
    </row>
    <row r="30" spans="1:85" x14ac:dyDescent="0.15">
      <c r="A30" s="10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9"/>
      <c r="T30" s="10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9"/>
      <c r="AM30" s="10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9"/>
      <c r="BF30" s="17" t="s">
        <v>31</v>
      </c>
      <c r="BG30" s="24">
        <f>BG29*0.97</f>
        <v>291</v>
      </c>
      <c r="BH30" s="24">
        <v>414</v>
      </c>
      <c r="BI30" s="24">
        <v>575</v>
      </c>
      <c r="BJ30" s="24">
        <v>557</v>
      </c>
      <c r="BK30" s="24">
        <v>437</v>
      </c>
      <c r="BL30" s="24">
        <v>504</v>
      </c>
      <c r="BM30" s="24">
        <v>454</v>
      </c>
      <c r="BN30" s="24">
        <v>489</v>
      </c>
      <c r="BO30" s="24">
        <v>588</v>
      </c>
      <c r="BP30" s="24">
        <v>601</v>
      </c>
      <c r="BQ30" s="24">
        <v>644</v>
      </c>
      <c r="BR30" s="24">
        <v>690</v>
      </c>
      <c r="BS30" s="19">
        <f>SUM(BG30:BR30)</f>
        <v>6244</v>
      </c>
    </row>
    <row r="31" spans="1:85" x14ac:dyDescent="0.15">
      <c r="A31" s="7"/>
      <c r="B31" s="2"/>
      <c r="C31" s="11"/>
      <c r="D31" s="57"/>
      <c r="E31" s="58"/>
      <c r="F31" s="59"/>
      <c r="G31" s="32" t="s">
        <v>14</v>
      </c>
      <c r="H31" s="33"/>
      <c r="I31" s="34"/>
      <c r="J31" s="32" t="s">
        <v>15</v>
      </c>
      <c r="K31" s="33"/>
      <c r="L31" s="34"/>
      <c r="M31" s="32" t="s">
        <v>16</v>
      </c>
      <c r="N31" s="33"/>
      <c r="O31" s="34"/>
      <c r="P31" s="13"/>
      <c r="Q31" s="3"/>
      <c r="R31" s="11"/>
      <c r="T31" s="7"/>
      <c r="V31" s="11"/>
      <c r="W31" s="57"/>
      <c r="X31" s="58"/>
      <c r="Y31" s="59"/>
      <c r="Z31" s="32" t="s">
        <v>14</v>
      </c>
      <c r="AA31" s="33"/>
      <c r="AB31" s="34"/>
      <c r="AC31" s="32" t="s">
        <v>15</v>
      </c>
      <c r="AD31" s="33"/>
      <c r="AE31" s="34"/>
      <c r="AF31" s="32" t="s">
        <v>16</v>
      </c>
      <c r="AG31" s="33"/>
      <c r="AH31" s="34"/>
      <c r="AI31" s="13"/>
      <c r="AJ31" s="3"/>
      <c r="AK31" s="11"/>
      <c r="AM31" s="7"/>
      <c r="AO31" s="11"/>
      <c r="AP31" s="57"/>
      <c r="AQ31" s="58"/>
      <c r="AR31" s="59"/>
      <c r="AS31" s="32" t="s">
        <v>14</v>
      </c>
      <c r="AT31" s="33"/>
      <c r="AU31" s="34"/>
      <c r="AV31" s="32" t="s">
        <v>15</v>
      </c>
      <c r="AW31" s="33"/>
      <c r="AX31" s="34"/>
      <c r="AY31" s="32" t="s">
        <v>16</v>
      </c>
      <c r="AZ31" s="33"/>
      <c r="BA31" s="34"/>
      <c r="BB31" s="13"/>
      <c r="BC31" s="3"/>
      <c r="BD31" s="11"/>
      <c r="BF31" s="17" t="s">
        <v>28</v>
      </c>
      <c r="BG31" s="24">
        <v>350</v>
      </c>
      <c r="BH31" s="26">
        <v>420</v>
      </c>
      <c r="BI31" s="26">
        <v>550</v>
      </c>
      <c r="BJ31" s="26">
        <v>570</v>
      </c>
      <c r="BK31" s="26">
        <v>450</v>
      </c>
      <c r="BL31" s="26">
        <v>520</v>
      </c>
      <c r="BM31" s="27">
        <v>450</v>
      </c>
      <c r="BN31" s="27">
        <v>470</v>
      </c>
      <c r="BO31" s="27"/>
      <c r="BP31" s="28"/>
      <c r="BQ31" s="27"/>
      <c r="BR31" s="27"/>
      <c r="BS31" s="19">
        <f>SUM(BG31:BR31)</f>
        <v>3780</v>
      </c>
    </row>
    <row r="32" spans="1:85" x14ac:dyDescent="0.15">
      <c r="A32" s="7"/>
      <c r="B32" s="2"/>
      <c r="C32" s="11"/>
      <c r="D32" s="32" t="s">
        <v>11</v>
      </c>
      <c r="E32" s="33"/>
      <c r="F32" s="34"/>
      <c r="G32" s="63">
        <f>HLOOKUP(BG9,BF37:BR43,3,0)</f>
        <v>194</v>
      </c>
      <c r="H32" s="64"/>
      <c r="I32" s="65"/>
      <c r="J32" s="63">
        <f>HLOOKUP(BG9,BF37:BR43,4,0)</f>
        <v>185</v>
      </c>
      <c r="K32" s="64"/>
      <c r="L32" s="65"/>
      <c r="M32" s="47">
        <f>G32-J32</f>
        <v>9</v>
      </c>
      <c r="N32" s="48"/>
      <c r="O32" s="49"/>
      <c r="P32" s="13"/>
      <c r="Q32" s="3"/>
      <c r="R32" s="11"/>
      <c r="T32" s="7"/>
      <c r="V32" s="11"/>
      <c r="W32" s="32" t="s">
        <v>11</v>
      </c>
      <c r="X32" s="33"/>
      <c r="Y32" s="34"/>
      <c r="Z32" s="60">
        <f>HLOOKUP(BG9,BF46:BR52,3,0)</f>
        <v>145.5</v>
      </c>
      <c r="AA32" s="61"/>
      <c r="AB32" s="62"/>
      <c r="AC32" s="63">
        <f>HLOOKUP(BG9,BF46:BR52,4,0)</f>
        <v>140</v>
      </c>
      <c r="AD32" s="64"/>
      <c r="AE32" s="65"/>
      <c r="AF32" s="47">
        <f>Z32-AC32</f>
        <v>5.5</v>
      </c>
      <c r="AG32" s="48"/>
      <c r="AH32" s="49"/>
      <c r="AI32" s="13"/>
      <c r="AJ32" s="3"/>
      <c r="AK32" s="11"/>
      <c r="AM32" s="7"/>
      <c r="AO32" s="11"/>
      <c r="AP32" s="32" t="s">
        <v>11</v>
      </c>
      <c r="AQ32" s="33"/>
      <c r="AR32" s="34"/>
      <c r="AS32" s="44">
        <f>HLOOKUP(BG9,BF55:BR61,3,0)</f>
        <v>145.5</v>
      </c>
      <c r="AT32" s="45"/>
      <c r="AU32" s="46"/>
      <c r="AV32" s="44">
        <f>HLOOKUP(BG9,BF55:BR61,4,0)</f>
        <v>130</v>
      </c>
      <c r="AW32" s="45"/>
      <c r="AX32" s="46"/>
      <c r="AY32" s="47">
        <f>AS32-AV32</f>
        <v>15.5</v>
      </c>
      <c r="AZ32" s="48"/>
      <c r="BA32" s="49"/>
      <c r="BB32" s="13"/>
      <c r="BC32" s="3"/>
      <c r="BD32" s="11"/>
      <c r="BF32" s="12" t="s">
        <v>32</v>
      </c>
      <c r="BG32" s="22">
        <f>BG29</f>
        <v>300</v>
      </c>
      <c r="BH32" s="22">
        <f t="shared" ref="BH32:BR32" si="10">BG32+BH29</f>
        <v>500</v>
      </c>
      <c r="BI32" s="22">
        <f t="shared" si="10"/>
        <v>750</v>
      </c>
      <c r="BJ32" s="22">
        <f t="shared" si="10"/>
        <v>1150</v>
      </c>
      <c r="BK32" s="22">
        <f t="shared" si="10"/>
        <v>1550</v>
      </c>
      <c r="BL32" s="22">
        <f t="shared" si="10"/>
        <v>1900</v>
      </c>
      <c r="BM32" s="22">
        <f t="shared" si="10"/>
        <v>2150</v>
      </c>
      <c r="BN32" s="22">
        <f t="shared" si="10"/>
        <v>2400</v>
      </c>
      <c r="BO32" s="22">
        <f t="shared" si="10"/>
        <v>2700</v>
      </c>
      <c r="BP32" s="22">
        <f t="shared" si="10"/>
        <v>3050</v>
      </c>
      <c r="BQ32" s="22">
        <f t="shared" si="10"/>
        <v>3400</v>
      </c>
      <c r="BR32" s="22">
        <f t="shared" si="10"/>
        <v>3700</v>
      </c>
    </row>
    <row r="33" spans="1:71" x14ac:dyDescent="0.15">
      <c r="A33" s="7"/>
      <c r="B33" s="2"/>
      <c r="C33" s="11"/>
      <c r="D33" s="32" t="s">
        <v>12</v>
      </c>
      <c r="E33" s="33"/>
      <c r="F33" s="34"/>
      <c r="G33" s="63">
        <f>HLOOKUP(BG9,BF37:BR43,6,0)</f>
        <v>1940</v>
      </c>
      <c r="H33" s="64"/>
      <c r="I33" s="65"/>
      <c r="J33" s="63">
        <f>HLOOKUP(BG9,BF37:BR43,7,0)</f>
        <v>2005</v>
      </c>
      <c r="K33" s="64"/>
      <c r="L33" s="65"/>
      <c r="M33" s="47">
        <f>G33-J33</f>
        <v>-65</v>
      </c>
      <c r="N33" s="48"/>
      <c r="O33" s="49"/>
      <c r="P33" s="13"/>
      <c r="Q33" s="3"/>
      <c r="R33" s="11"/>
      <c r="T33" s="7"/>
      <c r="V33" s="11"/>
      <c r="W33" s="32" t="s">
        <v>12</v>
      </c>
      <c r="X33" s="33"/>
      <c r="Y33" s="34"/>
      <c r="Z33" s="60">
        <f>HLOOKUP(BG9,BF46:BR52,6,0)</f>
        <v>1600.5</v>
      </c>
      <c r="AA33" s="61"/>
      <c r="AB33" s="62"/>
      <c r="AC33" s="63">
        <f>HLOOKUP(BG9,BF46:BR52,7,0)</f>
        <v>1670</v>
      </c>
      <c r="AD33" s="64"/>
      <c r="AE33" s="65"/>
      <c r="AF33" s="47">
        <f>Z33-AC33</f>
        <v>-69.5</v>
      </c>
      <c r="AG33" s="48"/>
      <c r="AH33" s="49"/>
      <c r="AI33" s="13"/>
      <c r="AJ33" s="3"/>
      <c r="AK33" s="11"/>
      <c r="AM33" s="7"/>
      <c r="AO33" s="11"/>
      <c r="AP33" s="32" t="s">
        <v>12</v>
      </c>
      <c r="AQ33" s="33"/>
      <c r="AR33" s="34"/>
      <c r="AS33" s="44">
        <f>HLOOKUP(BG9,BF55:BR61,6,0)</f>
        <v>1358</v>
      </c>
      <c r="AT33" s="45"/>
      <c r="AU33" s="46"/>
      <c r="AV33" s="44">
        <f>HLOOKUP(BG9,BF55:BR61,7,0)</f>
        <v>1390</v>
      </c>
      <c r="AW33" s="45"/>
      <c r="AX33" s="46"/>
      <c r="AY33" s="47">
        <f>AS33-AV33</f>
        <v>-32</v>
      </c>
      <c r="AZ33" s="48"/>
      <c r="BA33" s="49"/>
      <c r="BB33" s="13"/>
      <c r="BC33" s="3"/>
      <c r="BD33" s="11"/>
      <c r="BF33" s="17" t="s">
        <v>33</v>
      </c>
      <c r="BG33" s="21">
        <f>BG30</f>
        <v>291</v>
      </c>
      <c r="BH33" s="21">
        <f t="shared" ref="BH33:BR33" si="11">BG33+BH30</f>
        <v>705</v>
      </c>
      <c r="BI33" s="21">
        <f t="shared" si="11"/>
        <v>1280</v>
      </c>
      <c r="BJ33" s="21">
        <f t="shared" si="11"/>
        <v>1837</v>
      </c>
      <c r="BK33" s="21">
        <f t="shared" si="11"/>
        <v>2274</v>
      </c>
      <c r="BL33" s="21">
        <f t="shared" si="11"/>
        <v>2778</v>
      </c>
      <c r="BM33" s="21">
        <f t="shared" si="11"/>
        <v>3232</v>
      </c>
      <c r="BN33" s="21">
        <f t="shared" si="11"/>
        <v>3721</v>
      </c>
      <c r="BO33" s="21">
        <f t="shared" si="11"/>
        <v>4309</v>
      </c>
      <c r="BP33" s="21">
        <f t="shared" si="11"/>
        <v>4910</v>
      </c>
      <c r="BQ33" s="21">
        <f t="shared" si="11"/>
        <v>5554</v>
      </c>
      <c r="BR33" s="21">
        <f t="shared" si="11"/>
        <v>6244</v>
      </c>
    </row>
    <row r="34" spans="1:71" x14ac:dyDescent="0.15">
      <c r="A34" s="7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11"/>
      <c r="T34" s="7"/>
      <c r="AK34" s="11"/>
      <c r="AM34" s="7"/>
      <c r="BD34" s="11"/>
      <c r="BF34" s="17" t="s">
        <v>29</v>
      </c>
      <c r="BG34" s="21">
        <f>BG31</f>
        <v>350</v>
      </c>
      <c r="BH34" s="21">
        <f t="shared" ref="BH34:BN34" si="12">BG34+BH31</f>
        <v>770</v>
      </c>
      <c r="BI34" s="21">
        <f t="shared" si="12"/>
        <v>1320</v>
      </c>
      <c r="BJ34" s="21">
        <f t="shared" si="12"/>
        <v>1890</v>
      </c>
      <c r="BK34" s="21">
        <f t="shared" si="12"/>
        <v>2340</v>
      </c>
      <c r="BL34" s="21">
        <f t="shared" si="12"/>
        <v>2860</v>
      </c>
      <c r="BM34" s="21">
        <f t="shared" si="12"/>
        <v>3310</v>
      </c>
      <c r="BN34" s="21">
        <f t="shared" si="12"/>
        <v>3780</v>
      </c>
      <c r="BO34" s="21"/>
      <c r="BP34" s="21"/>
      <c r="BQ34" s="21"/>
      <c r="BR34" s="21"/>
    </row>
    <row r="35" spans="1:71" x14ac:dyDescent="0.15">
      <c r="A35" s="7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11"/>
      <c r="T35" s="7"/>
      <c r="AK35" s="11"/>
      <c r="AM35" s="7"/>
      <c r="BD35" s="11"/>
    </row>
    <row r="36" spans="1:71" x14ac:dyDescent="0.15">
      <c r="A36" s="7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11"/>
      <c r="T36" s="7"/>
      <c r="AK36" s="11"/>
      <c r="AM36" s="7"/>
      <c r="BD36" s="11"/>
      <c r="BF36" s="1" t="s">
        <v>26</v>
      </c>
    </row>
    <row r="37" spans="1:71" x14ac:dyDescent="0.15">
      <c r="A37" s="7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11"/>
      <c r="T37" s="7"/>
      <c r="AK37" s="11"/>
      <c r="AM37" s="7"/>
      <c r="BD37" s="11"/>
      <c r="BF37" s="12"/>
      <c r="BG37" s="22" t="s">
        <v>13</v>
      </c>
      <c r="BH37" s="22" t="s">
        <v>0</v>
      </c>
      <c r="BI37" s="22" t="s">
        <v>1</v>
      </c>
      <c r="BJ37" s="22" t="s">
        <v>2</v>
      </c>
      <c r="BK37" s="22" t="s">
        <v>3</v>
      </c>
      <c r="BL37" s="22" t="s">
        <v>4</v>
      </c>
      <c r="BM37" s="22" t="s">
        <v>5</v>
      </c>
      <c r="BN37" s="22" t="s">
        <v>6</v>
      </c>
      <c r="BO37" s="22" t="s">
        <v>7</v>
      </c>
      <c r="BP37" s="22" t="s">
        <v>8</v>
      </c>
      <c r="BQ37" s="22" t="s">
        <v>9</v>
      </c>
      <c r="BR37" s="22" t="s">
        <v>10</v>
      </c>
      <c r="BS37" s="29" t="s">
        <v>34</v>
      </c>
    </row>
    <row r="38" spans="1:71" x14ac:dyDescent="0.15">
      <c r="A38" s="7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11"/>
      <c r="T38" s="7"/>
      <c r="AK38" s="11"/>
      <c r="AM38" s="7"/>
      <c r="BD38" s="11"/>
      <c r="BF38" s="12" t="s">
        <v>30</v>
      </c>
      <c r="BG38" s="23">
        <v>250</v>
      </c>
      <c r="BH38" s="23">
        <v>150</v>
      </c>
      <c r="BI38" s="23">
        <v>200</v>
      </c>
      <c r="BJ38" s="23">
        <v>350</v>
      </c>
      <c r="BK38" s="23">
        <v>350</v>
      </c>
      <c r="BL38" s="23">
        <v>300</v>
      </c>
      <c r="BM38" s="23">
        <v>200</v>
      </c>
      <c r="BN38" s="23">
        <v>200</v>
      </c>
      <c r="BO38" s="23">
        <v>250</v>
      </c>
      <c r="BP38" s="23">
        <v>300</v>
      </c>
      <c r="BQ38" s="23">
        <v>300</v>
      </c>
      <c r="BR38" s="23">
        <v>250</v>
      </c>
      <c r="BS38" s="19">
        <f>SUM(BG38:BR38)</f>
        <v>3100</v>
      </c>
    </row>
    <row r="39" spans="1:71" x14ac:dyDescent="0.15">
      <c r="A39" s="7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11"/>
      <c r="T39" s="7"/>
      <c r="AK39" s="11"/>
      <c r="AM39" s="7"/>
      <c r="BD39" s="11"/>
      <c r="BF39" s="17" t="s">
        <v>31</v>
      </c>
      <c r="BG39" s="24">
        <f t="shared" ref="BG39:BR39" si="13">BG38*0.97</f>
        <v>242.5</v>
      </c>
      <c r="BH39" s="24">
        <f t="shared" si="13"/>
        <v>145.5</v>
      </c>
      <c r="BI39" s="24">
        <f t="shared" si="13"/>
        <v>194</v>
      </c>
      <c r="BJ39" s="24">
        <f t="shared" si="13"/>
        <v>339.5</v>
      </c>
      <c r="BK39" s="24">
        <f t="shared" si="13"/>
        <v>339.5</v>
      </c>
      <c r="BL39" s="24">
        <f t="shared" si="13"/>
        <v>291</v>
      </c>
      <c r="BM39" s="24">
        <f t="shared" si="13"/>
        <v>194</v>
      </c>
      <c r="BN39" s="24">
        <f t="shared" si="13"/>
        <v>194</v>
      </c>
      <c r="BO39" s="24">
        <f t="shared" si="13"/>
        <v>242.5</v>
      </c>
      <c r="BP39" s="24">
        <f t="shared" si="13"/>
        <v>291</v>
      </c>
      <c r="BQ39" s="24">
        <f t="shared" si="13"/>
        <v>291</v>
      </c>
      <c r="BR39" s="24">
        <f t="shared" si="13"/>
        <v>242.5</v>
      </c>
      <c r="BS39" s="19">
        <f>SUM(BG39:BR39)</f>
        <v>3007</v>
      </c>
    </row>
    <row r="40" spans="1:71" x14ac:dyDescent="0.15">
      <c r="A40" s="7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11"/>
      <c r="T40" s="7"/>
      <c r="AK40" s="11"/>
      <c r="AM40" s="7"/>
      <c r="BD40" s="11"/>
      <c r="BF40" s="17" t="s">
        <v>28</v>
      </c>
      <c r="BG40" s="24">
        <v>250</v>
      </c>
      <c r="BH40" s="26">
        <v>150</v>
      </c>
      <c r="BI40" s="26">
        <v>190</v>
      </c>
      <c r="BJ40" s="26">
        <v>350</v>
      </c>
      <c r="BK40" s="26">
        <v>360</v>
      </c>
      <c r="BL40" s="26">
        <v>320</v>
      </c>
      <c r="BM40" s="27">
        <v>200</v>
      </c>
      <c r="BN40" s="27">
        <v>185</v>
      </c>
      <c r="BO40" s="27"/>
      <c r="BP40" s="28"/>
      <c r="BQ40" s="27"/>
      <c r="BR40" s="27"/>
      <c r="BS40" s="19">
        <f>SUM(BG40:BR40)</f>
        <v>2005</v>
      </c>
    </row>
    <row r="41" spans="1:71" x14ac:dyDescent="0.15">
      <c r="A41" s="7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11"/>
      <c r="T41" s="7"/>
      <c r="AK41" s="11"/>
      <c r="AM41" s="7"/>
      <c r="BD41" s="11"/>
      <c r="BF41" s="12" t="s">
        <v>32</v>
      </c>
      <c r="BG41" s="22">
        <f>BG38</f>
        <v>250</v>
      </c>
      <c r="BH41" s="22">
        <f t="shared" ref="BH41:BR41" si="14">BG41+BH38</f>
        <v>400</v>
      </c>
      <c r="BI41" s="22">
        <f t="shared" si="14"/>
        <v>600</v>
      </c>
      <c r="BJ41" s="22">
        <f t="shared" si="14"/>
        <v>950</v>
      </c>
      <c r="BK41" s="22">
        <f t="shared" si="14"/>
        <v>1300</v>
      </c>
      <c r="BL41" s="22">
        <f t="shared" si="14"/>
        <v>1600</v>
      </c>
      <c r="BM41" s="22">
        <f t="shared" si="14"/>
        <v>1800</v>
      </c>
      <c r="BN41" s="22">
        <f t="shared" si="14"/>
        <v>2000</v>
      </c>
      <c r="BO41" s="22">
        <f t="shared" si="14"/>
        <v>2250</v>
      </c>
      <c r="BP41" s="22">
        <f t="shared" si="14"/>
        <v>2550</v>
      </c>
      <c r="BQ41" s="22">
        <f t="shared" si="14"/>
        <v>2850</v>
      </c>
      <c r="BR41" s="22">
        <f t="shared" si="14"/>
        <v>3100</v>
      </c>
    </row>
    <row r="42" spans="1:71" x14ac:dyDescent="0.15">
      <c r="A42" s="7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11"/>
      <c r="T42" s="7"/>
      <c r="AK42" s="11"/>
      <c r="AM42" s="7"/>
      <c r="BD42" s="11"/>
      <c r="BF42" s="17" t="s">
        <v>33</v>
      </c>
      <c r="BG42" s="21">
        <f>BG39</f>
        <v>242.5</v>
      </c>
      <c r="BH42" s="21">
        <f t="shared" ref="BH42:BR42" si="15">BG42+BH39</f>
        <v>388</v>
      </c>
      <c r="BI42" s="21">
        <f t="shared" si="15"/>
        <v>582</v>
      </c>
      <c r="BJ42" s="21">
        <f t="shared" si="15"/>
        <v>921.5</v>
      </c>
      <c r="BK42" s="21">
        <f t="shared" si="15"/>
        <v>1261</v>
      </c>
      <c r="BL42" s="21">
        <f t="shared" si="15"/>
        <v>1552</v>
      </c>
      <c r="BM42" s="21">
        <f t="shared" si="15"/>
        <v>1746</v>
      </c>
      <c r="BN42" s="21">
        <f t="shared" si="15"/>
        <v>1940</v>
      </c>
      <c r="BO42" s="21">
        <f t="shared" si="15"/>
        <v>2182.5</v>
      </c>
      <c r="BP42" s="21">
        <f t="shared" si="15"/>
        <v>2473.5</v>
      </c>
      <c r="BQ42" s="21">
        <f t="shared" si="15"/>
        <v>2764.5</v>
      </c>
      <c r="BR42" s="21">
        <f t="shared" si="15"/>
        <v>3007</v>
      </c>
    </row>
    <row r="43" spans="1:71" x14ac:dyDescent="0.15">
      <c r="A43" s="7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11"/>
      <c r="T43" s="7"/>
      <c r="AK43" s="11"/>
      <c r="AM43" s="7"/>
      <c r="BD43" s="11"/>
      <c r="BF43" s="17" t="s">
        <v>29</v>
      </c>
      <c r="BG43" s="21">
        <f>BG40</f>
        <v>250</v>
      </c>
      <c r="BH43" s="21">
        <f t="shared" ref="BH43:BN43" si="16">BG43+BH40</f>
        <v>400</v>
      </c>
      <c r="BI43" s="21">
        <f t="shared" si="16"/>
        <v>590</v>
      </c>
      <c r="BJ43" s="21">
        <f t="shared" si="16"/>
        <v>940</v>
      </c>
      <c r="BK43" s="21">
        <f t="shared" si="16"/>
        <v>1300</v>
      </c>
      <c r="BL43" s="21">
        <f t="shared" si="16"/>
        <v>1620</v>
      </c>
      <c r="BM43" s="21">
        <f t="shared" si="16"/>
        <v>1820</v>
      </c>
      <c r="BN43" s="21">
        <f t="shared" si="16"/>
        <v>2005</v>
      </c>
      <c r="BO43" s="21"/>
      <c r="BP43" s="21"/>
      <c r="BQ43" s="21"/>
      <c r="BR43" s="21"/>
    </row>
    <row r="44" spans="1:71" x14ac:dyDescent="0.15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6"/>
      <c r="T44" s="14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6"/>
      <c r="AM44" s="14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6"/>
    </row>
    <row r="45" spans="1:71" x14ac:dyDescent="0.15">
      <c r="BF45" s="1" t="s">
        <v>27</v>
      </c>
    </row>
    <row r="46" spans="1:71" x14ac:dyDescent="0.15">
      <c r="BF46" s="12"/>
      <c r="BG46" s="22" t="s">
        <v>13</v>
      </c>
      <c r="BH46" s="22" t="s">
        <v>0</v>
      </c>
      <c r="BI46" s="22" t="s">
        <v>1</v>
      </c>
      <c r="BJ46" s="22" t="s">
        <v>2</v>
      </c>
      <c r="BK46" s="22" t="s">
        <v>3</v>
      </c>
      <c r="BL46" s="22" t="s">
        <v>4</v>
      </c>
      <c r="BM46" s="22" t="s">
        <v>5</v>
      </c>
      <c r="BN46" s="22" t="s">
        <v>6</v>
      </c>
      <c r="BO46" s="22" t="s">
        <v>7</v>
      </c>
      <c r="BP46" s="22" t="s">
        <v>8</v>
      </c>
      <c r="BQ46" s="22" t="s">
        <v>9</v>
      </c>
      <c r="BR46" s="22" t="s">
        <v>10</v>
      </c>
      <c r="BS46" s="29" t="s">
        <v>34</v>
      </c>
    </row>
    <row r="47" spans="1:71" x14ac:dyDescent="0.15">
      <c r="BF47" s="12" t="s">
        <v>30</v>
      </c>
      <c r="BG47" s="23">
        <v>200</v>
      </c>
      <c r="BH47" s="23">
        <v>100</v>
      </c>
      <c r="BI47" s="23">
        <v>200</v>
      </c>
      <c r="BJ47" s="23">
        <v>300</v>
      </c>
      <c r="BK47" s="23">
        <v>300</v>
      </c>
      <c r="BL47" s="23">
        <v>250</v>
      </c>
      <c r="BM47" s="23">
        <v>150</v>
      </c>
      <c r="BN47" s="23">
        <v>150</v>
      </c>
      <c r="BO47" s="23">
        <v>200</v>
      </c>
      <c r="BP47" s="23">
        <v>250</v>
      </c>
      <c r="BQ47" s="23">
        <v>250</v>
      </c>
      <c r="BR47" s="23">
        <v>200</v>
      </c>
      <c r="BS47" s="19">
        <f>SUM(BG47:BR47)</f>
        <v>2550</v>
      </c>
    </row>
    <row r="48" spans="1:71" x14ac:dyDescent="0.15">
      <c r="BF48" s="17" t="s">
        <v>31</v>
      </c>
      <c r="BG48" s="24">
        <f t="shared" ref="BG48:BR48" si="17">BG47*0.97</f>
        <v>194</v>
      </c>
      <c r="BH48" s="24">
        <f t="shared" si="17"/>
        <v>97</v>
      </c>
      <c r="BI48" s="24">
        <f t="shared" si="17"/>
        <v>194</v>
      </c>
      <c r="BJ48" s="24">
        <f t="shared" si="17"/>
        <v>291</v>
      </c>
      <c r="BK48" s="24">
        <f t="shared" si="17"/>
        <v>291</v>
      </c>
      <c r="BL48" s="24">
        <f t="shared" si="17"/>
        <v>242.5</v>
      </c>
      <c r="BM48" s="24">
        <f t="shared" si="17"/>
        <v>145.5</v>
      </c>
      <c r="BN48" s="24">
        <f t="shared" si="17"/>
        <v>145.5</v>
      </c>
      <c r="BO48" s="24">
        <f t="shared" si="17"/>
        <v>194</v>
      </c>
      <c r="BP48" s="24">
        <f t="shared" si="17"/>
        <v>242.5</v>
      </c>
      <c r="BQ48" s="24">
        <f t="shared" si="17"/>
        <v>242.5</v>
      </c>
      <c r="BR48" s="24">
        <f t="shared" si="17"/>
        <v>194</v>
      </c>
      <c r="BS48" s="30">
        <f>SUM(BG48:BR48)</f>
        <v>2473.5</v>
      </c>
    </row>
    <row r="49" spans="58:84" x14ac:dyDescent="0.15">
      <c r="BF49" s="17" t="s">
        <v>28</v>
      </c>
      <c r="BG49" s="24">
        <v>190</v>
      </c>
      <c r="BH49" s="26">
        <v>100</v>
      </c>
      <c r="BI49" s="26">
        <v>200</v>
      </c>
      <c r="BJ49" s="26">
        <v>300</v>
      </c>
      <c r="BK49" s="26">
        <v>320</v>
      </c>
      <c r="BL49" s="26">
        <v>270</v>
      </c>
      <c r="BM49" s="27">
        <v>150</v>
      </c>
      <c r="BN49" s="27">
        <v>140</v>
      </c>
      <c r="BO49" s="27"/>
      <c r="BP49" s="28"/>
      <c r="BQ49" s="27"/>
      <c r="BR49" s="27"/>
      <c r="BS49" s="30">
        <f>SUM(BG49:BR49)</f>
        <v>1670</v>
      </c>
      <c r="BT49" s="30"/>
      <c r="BU49"/>
      <c r="BV49"/>
      <c r="BW49"/>
      <c r="BX49"/>
      <c r="BY49"/>
      <c r="BZ49"/>
      <c r="CA49"/>
      <c r="CB49"/>
      <c r="CC49"/>
      <c r="CD49"/>
      <c r="CE49"/>
      <c r="CF49"/>
    </row>
    <row r="50" spans="58:84" x14ac:dyDescent="0.15">
      <c r="BF50" s="12" t="s">
        <v>32</v>
      </c>
      <c r="BG50" s="22">
        <f>BG47</f>
        <v>200</v>
      </c>
      <c r="BH50" s="22">
        <f t="shared" ref="BH50:BR50" si="18">BG50+BH47</f>
        <v>300</v>
      </c>
      <c r="BI50" s="22">
        <f t="shared" si="18"/>
        <v>500</v>
      </c>
      <c r="BJ50" s="22">
        <f t="shared" si="18"/>
        <v>800</v>
      </c>
      <c r="BK50" s="22">
        <f t="shared" si="18"/>
        <v>1100</v>
      </c>
      <c r="BL50" s="22">
        <f t="shared" si="18"/>
        <v>1350</v>
      </c>
      <c r="BM50" s="22">
        <f t="shared" si="18"/>
        <v>1500</v>
      </c>
      <c r="BN50" s="22">
        <f t="shared" si="18"/>
        <v>1650</v>
      </c>
      <c r="BO50" s="22">
        <f t="shared" si="18"/>
        <v>1850</v>
      </c>
      <c r="BP50" s="22">
        <f t="shared" si="18"/>
        <v>2100</v>
      </c>
      <c r="BQ50" s="22">
        <f t="shared" si="18"/>
        <v>2350</v>
      </c>
      <c r="BR50" s="22">
        <f t="shared" si="18"/>
        <v>2550</v>
      </c>
      <c r="BS50" s="30"/>
      <c r="BT50" s="30"/>
      <c r="BU50"/>
      <c r="BV50"/>
      <c r="BW50"/>
      <c r="BX50"/>
      <c r="BY50"/>
      <c r="BZ50"/>
      <c r="CA50"/>
      <c r="CB50"/>
      <c r="CC50"/>
      <c r="CD50"/>
      <c r="CE50"/>
      <c r="CF50"/>
    </row>
    <row r="51" spans="58:84" x14ac:dyDescent="0.15">
      <c r="BF51" s="17" t="s">
        <v>33</v>
      </c>
      <c r="BG51" s="21">
        <f>BG48</f>
        <v>194</v>
      </c>
      <c r="BH51" s="21">
        <f t="shared" ref="BH51:BR51" si="19">BG51+BH48</f>
        <v>291</v>
      </c>
      <c r="BI51" s="21">
        <f t="shared" si="19"/>
        <v>485</v>
      </c>
      <c r="BJ51" s="21">
        <f t="shared" si="19"/>
        <v>776</v>
      </c>
      <c r="BK51" s="21">
        <f t="shared" si="19"/>
        <v>1067</v>
      </c>
      <c r="BL51" s="21">
        <f t="shared" si="19"/>
        <v>1309.5</v>
      </c>
      <c r="BM51" s="21">
        <f t="shared" si="19"/>
        <v>1455</v>
      </c>
      <c r="BN51" s="21">
        <f t="shared" si="19"/>
        <v>1600.5</v>
      </c>
      <c r="BO51" s="21">
        <f t="shared" si="19"/>
        <v>1794.5</v>
      </c>
      <c r="BP51" s="21">
        <f t="shared" si="19"/>
        <v>2037</v>
      </c>
      <c r="BQ51" s="21">
        <f t="shared" si="19"/>
        <v>2279.5</v>
      </c>
      <c r="BR51" s="21">
        <f t="shared" si="19"/>
        <v>2473.5</v>
      </c>
      <c r="BS51" s="30"/>
      <c r="BT51" s="30"/>
      <c r="BU51"/>
      <c r="BV51"/>
      <c r="BW51"/>
      <c r="BX51"/>
      <c r="BY51"/>
      <c r="BZ51"/>
      <c r="CA51"/>
      <c r="CB51"/>
      <c r="CC51"/>
      <c r="CD51"/>
      <c r="CE51"/>
      <c r="CF51"/>
    </row>
    <row r="52" spans="58:84" x14ac:dyDescent="0.15">
      <c r="BF52" s="17" t="s">
        <v>29</v>
      </c>
      <c r="BG52" s="21">
        <f>BG49</f>
        <v>190</v>
      </c>
      <c r="BH52" s="21">
        <f t="shared" ref="BH52:BN52" si="20">BG52+BH49</f>
        <v>290</v>
      </c>
      <c r="BI52" s="21">
        <f t="shared" si="20"/>
        <v>490</v>
      </c>
      <c r="BJ52" s="21">
        <f t="shared" si="20"/>
        <v>790</v>
      </c>
      <c r="BK52" s="21">
        <f t="shared" si="20"/>
        <v>1110</v>
      </c>
      <c r="BL52" s="21">
        <f t="shared" si="20"/>
        <v>1380</v>
      </c>
      <c r="BM52" s="21">
        <f t="shared" si="20"/>
        <v>1530</v>
      </c>
      <c r="BN52" s="21">
        <f t="shared" si="20"/>
        <v>1670</v>
      </c>
      <c r="BO52" s="21"/>
      <c r="BP52" s="21"/>
      <c r="BQ52" s="21"/>
      <c r="BR52" s="21"/>
      <c r="BS52" s="30"/>
      <c r="BT52" s="30"/>
      <c r="BU52"/>
      <c r="BV52"/>
      <c r="BW52"/>
      <c r="BX52"/>
      <c r="BY52"/>
      <c r="BZ52"/>
      <c r="CA52"/>
      <c r="CB52"/>
      <c r="CC52"/>
      <c r="CD52"/>
      <c r="CE52"/>
      <c r="CF52"/>
    </row>
    <row r="53" spans="58:84" x14ac:dyDescent="0.15">
      <c r="BT53" s="30"/>
      <c r="BU53"/>
      <c r="BV53"/>
      <c r="BW53"/>
      <c r="BX53"/>
      <c r="BY53"/>
      <c r="BZ53"/>
      <c r="CA53"/>
      <c r="CB53"/>
      <c r="CC53"/>
      <c r="CD53"/>
      <c r="CE53"/>
      <c r="CF53"/>
    </row>
    <row r="54" spans="58:84" x14ac:dyDescent="0.15">
      <c r="BF54" s="1" t="s">
        <v>25</v>
      </c>
    </row>
    <row r="55" spans="58:84" x14ac:dyDescent="0.15">
      <c r="BF55" s="12"/>
      <c r="BG55" s="22" t="s">
        <v>13</v>
      </c>
      <c r="BH55" s="22" t="s">
        <v>0</v>
      </c>
      <c r="BI55" s="22" t="s">
        <v>1</v>
      </c>
      <c r="BJ55" s="22" t="s">
        <v>2</v>
      </c>
      <c r="BK55" s="22" t="s">
        <v>3</v>
      </c>
      <c r="BL55" s="22" t="s">
        <v>4</v>
      </c>
      <c r="BM55" s="22" t="s">
        <v>5</v>
      </c>
      <c r="BN55" s="22" t="s">
        <v>6</v>
      </c>
      <c r="BO55" s="22" t="s">
        <v>7</v>
      </c>
      <c r="BP55" s="22" t="s">
        <v>8</v>
      </c>
      <c r="BQ55" s="22" t="s">
        <v>9</v>
      </c>
      <c r="BR55" s="22" t="s">
        <v>10</v>
      </c>
      <c r="BS55" s="29" t="s">
        <v>34</v>
      </c>
    </row>
    <row r="56" spans="58:84" x14ac:dyDescent="0.15">
      <c r="BF56" s="12" t="s">
        <v>30</v>
      </c>
      <c r="BG56" s="23">
        <v>150</v>
      </c>
      <c r="BH56" s="23">
        <v>100</v>
      </c>
      <c r="BI56" s="23">
        <v>150</v>
      </c>
      <c r="BJ56" s="23">
        <v>250</v>
      </c>
      <c r="BK56" s="23">
        <v>250</v>
      </c>
      <c r="BL56" s="23">
        <v>200</v>
      </c>
      <c r="BM56" s="23">
        <v>150</v>
      </c>
      <c r="BN56" s="23">
        <v>150</v>
      </c>
      <c r="BO56" s="23">
        <v>200</v>
      </c>
      <c r="BP56" s="23">
        <v>200</v>
      </c>
      <c r="BQ56" s="23">
        <v>200</v>
      </c>
      <c r="BR56" s="23">
        <v>150</v>
      </c>
      <c r="BS56" s="19">
        <f>SUM(BG56:BR56)</f>
        <v>2150</v>
      </c>
    </row>
    <row r="57" spans="58:84" x14ac:dyDescent="0.15">
      <c r="BF57" s="17" t="s">
        <v>31</v>
      </c>
      <c r="BG57" s="24">
        <f t="shared" ref="BG57:BR57" si="21">BG56*0.97</f>
        <v>145.5</v>
      </c>
      <c r="BH57" s="24">
        <f t="shared" si="21"/>
        <v>97</v>
      </c>
      <c r="BI57" s="24">
        <f t="shared" si="21"/>
        <v>145.5</v>
      </c>
      <c r="BJ57" s="24">
        <f t="shared" si="21"/>
        <v>242.5</v>
      </c>
      <c r="BK57" s="24">
        <f t="shared" si="21"/>
        <v>242.5</v>
      </c>
      <c r="BL57" s="24">
        <f t="shared" si="21"/>
        <v>194</v>
      </c>
      <c r="BM57" s="24">
        <f t="shared" si="21"/>
        <v>145.5</v>
      </c>
      <c r="BN57" s="24">
        <f t="shared" si="21"/>
        <v>145.5</v>
      </c>
      <c r="BO57" s="24">
        <f t="shared" si="21"/>
        <v>194</v>
      </c>
      <c r="BP57" s="24">
        <f t="shared" si="21"/>
        <v>194</v>
      </c>
      <c r="BQ57" s="24">
        <f t="shared" si="21"/>
        <v>194</v>
      </c>
      <c r="BR57" s="24">
        <f t="shared" si="21"/>
        <v>145.5</v>
      </c>
      <c r="BS57" s="30">
        <f>SUM(BG57:BR57)</f>
        <v>2085.5</v>
      </c>
    </row>
    <row r="58" spans="58:84" x14ac:dyDescent="0.15">
      <c r="BF58" s="17" t="s">
        <v>28</v>
      </c>
      <c r="BG58" s="24">
        <v>150</v>
      </c>
      <c r="BH58" s="26">
        <v>100</v>
      </c>
      <c r="BI58" s="26">
        <v>150</v>
      </c>
      <c r="BJ58" s="26">
        <v>250</v>
      </c>
      <c r="BK58" s="26">
        <v>260</v>
      </c>
      <c r="BL58" s="26">
        <v>210</v>
      </c>
      <c r="BM58" s="27">
        <v>140</v>
      </c>
      <c r="BN58" s="27">
        <v>130</v>
      </c>
      <c r="BO58" s="27"/>
      <c r="BP58" s="28"/>
      <c r="BQ58" s="27"/>
      <c r="BR58" s="27"/>
      <c r="BS58" s="30">
        <f>SUM(BG58:BR58)</f>
        <v>1390</v>
      </c>
    </row>
    <row r="59" spans="58:84" x14ac:dyDescent="0.15">
      <c r="BF59" s="12" t="s">
        <v>32</v>
      </c>
      <c r="BG59" s="22">
        <f>BG56</f>
        <v>150</v>
      </c>
      <c r="BH59" s="22">
        <f t="shared" ref="BH59:BR59" si="22">BG59+BH56</f>
        <v>250</v>
      </c>
      <c r="BI59" s="22">
        <f t="shared" si="22"/>
        <v>400</v>
      </c>
      <c r="BJ59" s="22">
        <f t="shared" si="22"/>
        <v>650</v>
      </c>
      <c r="BK59" s="22">
        <f t="shared" si="22"/>
        <v>900</v>
      </c>
      <c r="BL59" s="22">
        <f t="shared" si="22"/>
        <v>1100</v>
      </c>
      <c r="BM59" s="22">
        <f t="shared" si="22"/>
        <v>1250</v>
      </c>
      <c r="BN59" s="22">
        <f t="shared" si="22"/>
        <v>1400</v>
      </c>
      <c r="BO59" s="22">
        <f t="shared" si="22"/>
        <v>1600</v>
      </c>
      <c r="BP59" s="22">
        <f t="shared" si="22"/>
        <v>1800</v>
      </c>
      <c r="BQ59" s="22">
        <f t="shared" si="22"/>
        <v>2000</v>
      </c>
      <c r="BR59" s="22">
        <f t="shared" si="22"/>
        <v>2150</v>
      </c>
    </row>
    <row r="60" spans="58:84" x14ac:dyDescent="0.15">
      <c r="BF60" s="17" t="s">
        <v>33</v>
      </c>
      <c r="BG60" s="21">
        <f>BG57</f>
        <v>145.5</v>
      </c>
      <c r="BH60" s="21">
        <f t="shared" ref="BH60:BR60" si="23">BG60+BH57</f>
        <v>242.5</v>
      </c>
      <c r="BI60" s="21">
        <f t="shared" si="23"/>
        <v>388</v>
      </c>
      <c r="BJ60" s="21">
        <f t="shared" si="23"/>
        <v>630.5</v>
      </c>
      <c r="BK60" s="21">
        <f t="shared" si="23"/>
        <v>873</v>
      </c>
      <c r="BL60" s="21">
        <f t="shared" si="23"/>
        <v>1067</v>
      </c>
      <c r="BM60" s="21">
        <f t="shared" si="23"/>
        <v>1212.5</v>
      </c>
      <c r="BN60" s="21">
        <f t="shared" si="23"/>
        <v>1358</v>
      </c>
      <c r="BO60" s="21">
        <f t="shared" si="23"/>
        <v>1552</v>
      </c>
      <c r="BP60" s="21">
        <f t="shared" si="23"/>
        <v>1746</v>
      </c>
      <c r="BQ60" s="21">
        <f t="shared" si="23"/>
        <v>1940</v>
      </c>
      <c r="BR60" s="21">
        <f t="shared" si="23"/>
        <v>2085.5</v>
      </c>
    </row>
    <row r="61" spans="58:84" x14ac:dyDescent="0.15">
      <c r="BF61" s="17" t="s">
        <v>29</v>
      </c>
      <c r="BG61" s="21">
        <f>BG58</f>
        <v>150</v>
      </c>
      <c r="BH61" s="21">
        <f t="shared" ref="BH61:BN61" si="24">BG61+BH58</f>
        <v>250</v>
      </c>
      <c r="BI61" s="21">
        <f t="shared" si="24"/>
        <v>400</v>
      </c>
      <c r="BJ61" s="21">
        <f t="shared" si="24"/>
        <v>650</v>
      </c>
      <c r="BK61" s="21">
        <f t="shared" si="24"/>
        <v>910</v>
      </c>
      <c r="BL61" s="21">
        <f t="shared" si="24"/>
        <v>1120</v>
      </c>
      <c r="BM61" s="21">
        <f t="shared" si="24"/>
        <v>1260</v>
      </c>
      <c r="BN61" s="21">
        <f t="shared" si="24"/>
        <v>1390</v>
      </c>
      <c r="BO61" s="21"/>
      <c r="BP61" s="21"/>
      <c r="BQ61" s="21"/>
      <c r="BR61" s="21"/>
    </row>
    <row r="70" spans="72:95" ht="4.5" customHeight="1" x14ac:dyDescent="0.15"/>
    <row r="71" spans="72:95" x14ac:dyDescent="0.15">
      <c r="BT71" s="31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</row>
    <row r="72" spans="72:95" x14ac:dyDescent="0.15">
      <c r="BT72" s="31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</row>
    <row r="73" spans="72:95" ht="4.5" customHeight="1" x14ac:dyDescent="0.15"/>
  </sheetData>
  <mergeCells count="121">
    <mergeCell ref="AY1:BD1"/>
    <mergeCell ref="AY2:BD2"/>
    <mergeCell ref="AY3:AZ3"/>
    <mergeCell ref="BA3:BB3"/>
    <mergeCell ref="BC3:BD3"/>
    <mergeCell ref="A6:F7"/>
    <mergeCell ref="J6:L6"/>
    <mergeCell ref="M6:O6"/>
    <mergeCell ref="AC6:AE6"/>
    <mergeCell ref="AF6:AH6"/>
    <mergeCell ref="AV6:AX6"/>
    <mergeCell ref="AY6:BA6"/>
    <mergeCell ref="J7:L8"/>
    <mergeCell ref="M7:O8"/>
    <mergeCell ref="AC7:AE8"/>
    <mergeCell ref="AF7:AH8"/>
    <mergeCell ref="AV7:AX8"/>
    <mergeCell ref="AY7:BA8"/>
    <mergeCell ref="A8:D9"/>
    <mergeCell ref="T8:W9"/>
    <mergeCell ref="AM8:AP9"/>
    <mergeCell ref="J9:L9"/>
    <mergeCell ref="M9:O9"/>
    <mergeCell ref="AC9:AE9"/>
    <mergeCell ref="AF9:AH9"/>
    <mergeCell ref="AV9:AX9"/>
    <mergeCell ref="AY9:BA9"/>
    <mergeCell ref="D11:F11"/>
    <mergeCell ref="G11:I11"/>
    <mergeCell ref="J11:L11"/>
    <mergeCell ref="M11:O11"/>
    <mergeCell ref="W11:Y11"/>
    <mergeCell ref="Z11:AB11"/>
    <mergeCell ref="AC11:AE11"/>
    <mergeCell ref="AF11:AH11"/>
    <mergeCell ref="AP11:AR11"/>
    <mergeCell ref="AS11:AU11"/>
    <mergeCell ref="AV11:AX11"/>
    <mergeCell ref="AY11:BA11"/>
    <mergeCell ref="D12:F12"/>
    <mergeCell ref="G12:I12"/>
    <mergeCell ref="J12:L12"/>
    <mergeCell ref="M12:O12"/>
    <mergeCell ref="W12:Y12"/>
    <mergeCell ref="Z12:AB12"/>
    <mergeCell ref="AC12:AE12"/>
    <mergeCell ref="AF12:AH12"/>
    <mergeCell ref="AP12:AR12"/>
    <mergeCell ref="AS12:AU12"/>
    <mergeCell ref="AV12:AX12"/>
    <mergeCell ref="AY12:BA12"/>
    <mergeCell ref="D13:F13"/>
    <mergeCell ref="G13:I13"/>
    <mergeCell ref="J13:L13"/>
    <mergeCell ref="M13:O13"/>
    <mergeCell ref="W13:Y13"/>
    <mergeCell ref="Z13:AB13"/>
    <mergeCell ref="AC13:AE13"/>
    <mergeCell ref="AF13:AH13"/>
    <mergeCell ref="AP13:AR13"/>
    <mergeCell ref="AS13:AU13"/>
    <mergeCell ref="AV13:AX13"/>
    <mergeCell ref="AY13:BA13"/>
    <mergeCell ref="A26:F27"/>
    <mergeCell ref="J26:L26"/>
    <mergeCell ref="M26:O26"/>
    <mergeCell ref="AC26:AE26"/>
    <mergeCell ref="AF26:AH26"/>
    <mergeCell ref="AV26:AX26"/>
    <mergeCell ref="AY26:BA26"/>
    <mergeCell ref="J27:L28"/>
    <mergeCell ref="M27:O28"/>
    <mergeCell ref="AC27:AE28"/>
    <mergeCell ref="AF27:AH28"/>
    <mergeCell ref="AV27:AX28"/>
    <mergeCell ref="AY27:BA28"/>
    <mergeCell ref="A28:D29"/>
    <mergeCell ref="T28:W29"/>
    <mergeCell ref="AM28:AP29"/>
    <mergeCell ref="J29:L29"/>
    <mergeCell ref="M29:O29"/>
    <mergeCell ref="AC29:AE29"/>
    <mergeCell ref="AF29:AH29"/>
    <mergeCell ref="AV29:AX29"/>
    <mergeCell ref="AY29:BA29"/>
    <mergeCell ref="D31:F31"/>
    <mergeCell ref="G31:I31"/>
    <mergeCell ref="J31:L31"/>
    <mergeCell ref="M31:O31"/>
    <mergeCell ref="W31:Y31"/>
    <mergeCell ref="Z31:AB31"/>
    <mergeCell ref="AC31:AE31"/>
    <mergeCell ref="AF31:AH31"/>
    <mergeCell ref="AP31:AR31"/>
    <mergeCell ref="AS31:AU31"/>
    <mergeCell ref="AV31:AX31"/>
    <mergeCell ref="AY31:BA31"/>
    <mergeCell ref="D32:F32"/>
    <mergeCell ref="G32:I32"/>
    <mergeCell ref="J32:L32"/>
    <mergeCell ref="M32:O32"/>
    <mergeCell ref="W32:Y32"/>
    <mergeCell ref="Z32:AB32"/>
    <mergeCell ref="AC32:AE32"/>
    <mergeCell ref="AF32:AH32"/>
    <mergeCell ref="AP32:AR32"/>
    <mergeCell ref="AS32:AU32"/>
    <mergeCell ref="AV32:AX32"/>
    <mergeCell ref="AY32:BA32"/>
    <mergeCell ref="D33:F33"/>
    <mergeCell ref="G33:I33"/>
    <mergeCell ref="J33:L33"/>
    <mergeCell ref="M33:O33"/>
    <mergeCell ref="W33:Y33"/>
    <mergeCell ref="Z33:AB33"/>
    <mergeCell ref="AC33:AE33"/>
    <mergeCell ref="AF33:AH33"/>
    <mergeCell ref="AP33:AR33"/>
    <mergeCell ref="AS33:AU33"/>
    <mergeCell ref="AV33:AX33"/>
    <mergeCell ref="AY33:BA33"/>
  </mergeCells>
  <phoneticPr fontId="3"/>
  <dataValidations count="1">
    <dataValidation type="list" allowBlank="1" showInputMessage="1" showErrorMessage="1" sqref="BG9">
      <formula1>$BU$10:$BU$21</formula1>
    </dataValidation>
  </dataValidations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73"/>
  <sheetViews>
    <sheetView showGridLines="0" zoomScaleNormal="100" zoomScaleSheetLayoutView="100" workbookViewId="0">
      <selection activeCell="BE25" sqref="BE25"/>
    </sheetView>
  </sheetViews>
  <sheetFormatPr defaultColWidth="7.5" defaultRowHeight="13.5" x14ac:dyDescent="0.15"/>
  <cols>
    <col min="1" max="18" width="2.625" style="1" customWidth="1"/>
    <col min="19" max="19" width="0.875" style="2" customWidth="1"/>
    <col min="20" max="37" width="2.625" style="2" customWidth="1"/>
    <col min="38" max="38" width="0.875" style="2" customWidth="1"/>
    <col min="39" max="56" width="2.625" style="2" customWidth="1"/>
    <col min="57" max="57" width="10.625" style="2" customWidth="1"/>
    <col min="58" max="58" width="18" style="1" bestFit="1" customWidth="1"/>
    <col min="59" max="70" width="7.875" style="19" customWidth="1"/>
    <col min="71" max="71" width="9.25" style="19" bestFit="1" customWidth="1"/>
    <col min="72" max="72" width="8.375" style="19" bestFit="1" customWidth="1"/>
    <col min="73" max="16384" width="7.5" style="1"/>
  </cols>
  <sheetData>
    <row r="1" spans="1:95" ht="12.6" customHeight="1" x14ac:dyDescent="0.15">
      <c r="AY1" s="35"/>
      <c r="AZ1" s="36"/>
      <c r="BA1" s="36"/>
      <c r="BB1" s="36"/>
      <c r="BC1" s="36"/>
      <c r="BD1" s="36"/>
    </row>
    <row r="2" spans="1:95" ht="21.75" customHeight="1" x14ac:dyDescent="0.15">
      <c r="A2" s="4" t="s">
        <v>43</v>
      </c>
      <c r="AY2" s="36"/>
      <c r="AZ2" s="36"/>
      <c r="BA2" s="36"/>
      <c r="BB2" s="36"/>
      <c r="BC2" s="36"/>
      <c r="BD2" s="36"/>
    </row>
    <row r="3" spans="1:95" ht="12" customHeight="1" x14ac:dyDescent="0.15">
      <c r="AY3" s="36"/>
      <c r="AZ3" s="36"/>
      <c r="BA3" s="36"/>
      <c r="BB3" s="36"/>
      <c r="BC3" s="36"/>
      <c r="BD3" s="36"/>
    </row>
    <row r="4" spans="1:95" ht="12" customHeight="1" x14ac:dyDescent="0.15">
      <c r="AY4" s="3"/>
      <c r="AZ4" s="3"/>
      <c r="BA4" s="3"/>
      <c r="BB4" s="3"/>
      <c r="BC4" s="3"/>
      <c r="BD4" s="3"/>
    </row>
    <row r="5" spans="1:95" ht="15" customHeight="1" x14ac:dyDescent="0.15"/>
    <row r="6" spans="1:95" ht="12.6" customHeight="1" x14ac:dyDescent="0.15">
      <c r="A6" s="56"/>
      <c r="B6" s="56"/>
      <c r="C6" s="56"/>
      <c r="D6" s="56"/>
      <c r="E6" s="56"/>
      <c r="F6" s="56"/>
      <c r="J6" s="32" t="s">
        <v>11</v>
      </c>
      <c r="K6" s="33"/>
      <c r="L6" s="34"/>
      <c r="M6" s="32" t="s">
        <v>12</v>
      </c>
      <c r="N6" s="33"/>
      <c r="O6" s="34"/>
      <c r="AC6" s="32" t="s">
        <v>11</v>
      </c>
      <c r="AD6" s="33"/>
      <c r="AE6" s="34"/>
      <c r="AF6" s="32" t="s">
        <v>12</v>
      </c>
      <c r="AG6" s="33"/>
      <c r="AH6" s="34"/>
      <c r="AV6" s="32" t="s">
        <v>11</v>
      </c>
      <c r="AW6" s="33"/>
      <c r="AX6" s="34"/>
      <c r="AY6" s="32" t="s">
        <v>12</v>
      </c>
      <c r="AZ6" s="33"/>
      <c r="BA6" s="34"/>
    </row>
    <row r="7" spans="1:95" ht="13.5" customHeight="1" thickBot="1" x14ac:dyDescent="0.2">
      <c r="A7" s="56"/>
      <c r="B7" s="56"/>
      <c r="C7" s="56"/>
      <c r="D7" s="56"/>
      <c r="E7" s="56"/>
      <c r="F7" s="56"/>
      <c r="J7" s="37" t="str">
        <f>IF(J9&lt;=1,"○",IF(AND(J9&gt;1,J9&lt;1.06),"△","×"))</f>
        <v>△</v>
      </c>
      <c r="K7" s="38"/>
      <c r="L7" s="39"/>
      <c r="M7" s="37" t="str">
        <f>IF(M9&lt;=1,"○",IF(AND(M9&gt;1,M9&lt;1.06),"△","×"))</f>
        <v>△</v>
      </c>
      <c r="N7" s="38"/>
      <c r="O7" s="39"/>
      <c r="AC7" s="37" t="str">
        <f>IF(AC9&lt;=1,"○",IF(AND(AC9&gt;1,AC9&lt;1.06),"△","×"))</f>
        <v>△</v>
      </c>
      <c r="AD7" s="38"/>
      <c r="AE7" s="39"/>
      <c r="AF7" s="37" t="str">
        <f>IF(AF9&lt;=1,"○",IF(AND(AF9&gt;1,AF9&lt;1.06),"△","×"))</f>
        <v>○</v>
      </c>
      <c r="AG7" s="38"/>
      <c r="AH7" s="39"/>
      <c r="AV7" s="37" t="str">
        <f>IF(AV9&lt;=1,"○",IF(AND(AV9&gt;1,AV9&lt;1.06),"△","×"))</f>
        <v>△</v>
      </c>
      <c r="AW7" s="38"/>
      <c r="AX7" s="39"/>
      <c r="AY7" s="37" t="str">
        <f>IF(AY9&lt;=1,"○",IF(AND(AY9&gt;1,AY9&lt;1.06),"△","×"))</f>
        <v>△</v>
      </c>
      <c r="AZ7" s="38"/>
      <c r="BA7" s="39"/>
    </row>
    <row r="8" spans="1:95" ht="13.5" customHeight="1" x14ac:dyDescent="0.15">
      <c r="A8" s="50" t="s">
        <v>20</v>
      </c>
      <c r="B8" s="51"/>
      <c r="C8" s="51"/>
      <c r="D8" s="52"/>
      <c r="E8" s="5"/>
      <c r="F8" s="5"/>
      <c r="J8" s="40"/>
      <c r="K8" s="41"/>
      <c r="L8" s="42"/>
      <c r="M8" s="40"/>
      <c r="N8" s="41"/>
      <c r="O8" s="42"/>
      <c r="T8" s="50" t="s">
        <v>21</v>
      </c>
      <c r="U8" s="51"/>
      <c r="V8" s="51"/>
      <c r="W8" s="52"/>
      <c r="AC8" s="40"/>
      <c r="AD8" s="41"/>
      <c r="AE8" s="42"/>
      <c r="AF8" s="40"/>
      <c r="AG8" s="41"/>
      <c r="AH8" s="42"/>
      <c r="AM8" s="50" t="s">
        <v>22</v>
      </c>
      <c r="AN8" s="51"/>
      <c r="AO8" s="51"/>
      <c r="AP8" s="52"/>
      <c r="AV8" s="40"/>
      <c r="AW8" s="41"/>
      <c r="AX8" s="42"/>
      <c r="AY8" s="40"/>
      <c r="AZ8" s="41"/>
      <c r="BA8" s="42"/>
      <c r="BG8" s="20" t="s">
        <v>17</v>
      </c>
    </row>
    <row r="9" spans="1:95" ht="12.6" customHeight="1" thickBot="1" x14ac:dyDescent="0.2">
      <c r="A9" s="53"/>
      <c r="B9" s="54"/>
      <c r="C9" s="54"/>
      <c r="D9" s="55"/>
      <c r="E9" s="6"/>
      <c r="F9" s="6"/>
      <c r="J9" s="43">
        <f>J12/G12</f>
        <v>1.020852785558668</v>
      </c>
      <c r="K9" s="43"/>
      <c r="L9" s="43"/>
      <c r="M9" s="43">
        <f>J13/G13</f>
        <v>1.0168792198049512</v>
      </c>
      <c r="N9" s="43"/>
      <c r="O9" s="43"/>
      <c r="T9" s="53"/>
      <c r="U9" s="54"/>
      <c r="V9" s="54"/>
      <c r="W9" s="55"/>
      <c r="X9" s="6"/>
      <c r="Y9" s="6"/>
      <c r="Z9" s="1"/>
      <c r="AA9" s="1"/>
      <c r="AB9" s="1"/>
      <c r="AC9" s="43">
        <f>AC12/Z12</f>
        <v>1.0051546391752577</v>
      </c>
      <c r="AD9" s="43"/>
      <c r="AE9" s="43"/>
      <c r="AF9" s="43">
        <f>AC13/Z13</f>
        <v>0.99083619702176406</v>
      </c>
      <c r="AG9" s="43"/>
      <c r="AH9" s="43"/>
      <c r="AI9" s="1"/>
      <c r="AJ9" s="1"/>
      <c r="AK9" s="1"/>
      <c r="AM9" s="53"/>
      <c r="AN9" s="54"/>
      <c r="AO9" s="54"/>
      <c r="AP9" s="55"/>
      <c r="AQ9" s="6"/>
      <c r="AR9" s="6"/>
      <c r="AS9" s="1"/>
      <c r="AT9" s="1"/>
      <c r="AU9" s="1"/>
      <c r="AV9" s="43">
        <f>AV12/AS12</f>
        <v>1.0204081632653061</v>
      </c>
      <c r="AW9" s="43"/>
      <c r="AX9" s="43"/>
      <c r="AY9" s="43">
        <f>AV13/AS13</f>
        <v>1.0164771408679507</v>
      </c>
      <c r="AZ9" s="43"/>
      <c r="BA9" s="43"/>
      <c r="BB9" s="1"/>
      <c r="BC9" s="1"/>
      <c r="BD9" s="1"/>
      <c r="BF9" s="1" t="s">
        <v>20</v>
      </c>
      <c r="BG9" s="21" t="s">
        <v>7</v>
      </c>
    </row>
    <row r="10" spans="1:95" x14ac:dyDescent="0.15">
      <c r="A10" s="7"/>
      <c r="B10" s="2"/>
      <c r="C10" s="2"/>
      <c r="D10" s="2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9"/>
      <c r="T10" s="10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9"/>
      <c r="AM10" s="10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9"/>
      <c r="BE10" s="11"/>
      <c r="BF10" s="12"/>
      <c r="BG10" s="22" t="s">
        <v>13</v>
      </c>
      <c r="BH10" s="22" t="s">
        <v>0</v>
      </c>
      <c r="BI10" s="22" t="s">
        <v>1</v>
      </c>
      <c r="BJ10" s="22" t="s">
        <v>2</v>
      </c>
      <c r="BK10" s="22" t="s">
        <v>3</v>
      </c>
      <c r="BL10" s="22" t="s">
        <v>4</v>
      </c>
      <c r="BM10" s="22" t="s">
        <v>5</v>
      </c>
      <c r="BN10" s="22" t="s">
        <v>6</v>
      </c>
      <c r="BO10" s="22" t="s">
        <v>7</v>
      </c>
      <c r="BP10" s="22" t="s">
        <v>8</v>
      </c>
      <c r="BQ10" s="22" t="s">
        <v>9</v>
      </c>
      <c r="BR10" s="22" t="s">
        <v>10</v>
      </c>
      <c r="BS10" s="29" t="s">
        <v>34</v>
      </c>
      <c r="BT10" s="31"/>
      <c r="BU10" s="18" t="s">
        <v>13</v>
      </c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</row>
    <row r="11" spans="1:95" x14ac:dyDescent="0.15">
      <c r="A11" s="7"/>
      <c r="B11" s="2"/>
      <c r="C11" s="11"/>
      <c r="D11" s="57"/>
      <c r="E11" s="58"/>
      <c r="F11" s="59"/>
      <c r="G11" s="32" t="s">
        <v>14</v>
      </c>
      <c r="H11" s="33"/>
      <c r="I11" s="34"/>
      <c r="J11" s="32" t="s">
        <v>15</v>
      </c>
      <c r="K11" s="33"/>
      <c r="L11" s="34"/>
      <c r="M11" s="32" t="s">
        <v>16</v>
      </c>
      <c r="N11" s="33"/>
      <c r="O11" s="34"/>
      <c r="P11" s="13"/>
      <c r="Q11" s="3"/>
      <c r="R11" s="11"/>
      <c r="T11" s="7"/>
      <c r="V11" s="11"/>
      <c r="W11" s="57"/>
      <c r="X11" s="58"/>
      <c r="Y11" s="59"/>
      <c r="Z11" s="32" t="s">
        <v>14</v>
      </c>
      <c r="AA11" s="33"/>
      <c r="AB11" s="34"/>
      <c r="AC11" s="32" t="s">
        <v>15</v>
      </c>
      <c r="AD11" s="33"/>
      <c r="AE11" s="34"/>
      <c r="AF11" s="32" t="s">
        <v>16</v>
      </c>
      <c r="AG11" s="33"/>
      <c r="AH11" s="34"/>
      <c r="AI11" s="13"/>
      <c r="AJ11" s="3"/>
      <c r="AK11" s="11"/>
      <c r="AM11" s="7"/>
      <c r="AO11" s="11"/>
      <c r="AP11" s="57"/>
      <c r="AQ11" s="58"/>
      <c r="AR11" s="59"/>
      <c r="AS11" s="32" t="s">
        <v>14</v>
      </c>
      <c r="AT11" s="33"/>
      <c r="AU11" s="34"/>
      <c r="AV11" s="32" t="s">
        <v>15</v>
      </c>
      <c r="AW11" s="33"/>
      <c r="AX11" s="34"/>
      <c r="AY11" s="32" t="s">
        <v>16</v>
      </c>
      <c r="AZ11" s="33"/>
      <c r="BA11" s="34"/>
      <c r="BB11" s="13"/>
      <c r="BC11" s="3"/>
      <c r="BD11" s="11"/>
      <c r="BE11" s="11"/>
      <c r="BF11" s="12" t="s">
        <v>30</v>
      </c>
      <c r="BG11" s="23">
        <f t="shared" ref="BG11:BR11" si="0">SUM(BG20,BG29,BG38,BG47,BG56)</f>
        <v>1300</v>
      </c>
      <c r="BH11" s="23">
        <f t="shared" si="0"/>
        <v>850</v>
      </c>
      <c r="BI11" s="23">
        <f t="shared" si="0"/>
        <v>1150</v>
      </c>
      <c r="BJ11" s="23">
        <f t="shared" si="0"/>
        <v>1800</v>
      </c>
      <c r="BK11" s="23">
        <f t="shared" si="0"/>
        <v>1800</v>
      </c>
      <c r="BL11" s="23">
        <f t="shared" si="0"/>
        <v>1550</v>
      </c>
      <c r="BM11" s="23">
        <f t="shared" si="0"/>
        <v>1100</v>
      </c>
      <c r="BN11" s="23">
        <f t="shared" si="0"/>
        <v>1100</v>
      </c>
      <c r="BO11" s="23">
        <f t="shared" si="0"/>
        <v>1350</v>
      </c>
      <c r="BP11" s="23">
        <f t="shared" si="0"/>
        <v>1550</v>
      </c>
      <c r="BQ11" s="23">
        <f t="shared" si="0"/>
        <v>1550</v>
      </c>
      <c r="BR11" s="23">
        <f t="shared" si="0"/>
        <v>1300</v>
      </c>
      <c r="BS11" s="19">
        <f>SUM(BG11:BR11)</f>
        <v>16400</v>
      </c>
      <c r="BT11" s="31"/>
      <c r="BU11" s="18" t="s">
        <v>36</v>
      </c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</row>
    <row r="12" spans="1:95" x14ac:dyDescent="0.15">
      <c r="A12" s="7"/>
      <c r="B12" s="2"/>
      <c r="C12" s="11"/>
      <c r="D12" s="32" t="s">
        <v>11</v>
      </c>
      <c r="E12" s="33"/>
      <c r="F12" s="34"/>
      <c r="G12" s="44">
        <f>HLOOKUP(BG9,BF10:BR16,3,0)</f>
        <v>1606.5</v>
      </c>
      <c r="H12" s="45"/>
      <c r="I12" s="46"/>
      <c r="J12" s="44">
        <f>HLOOKUP(BG9,BF10:BR16,4,0)</f>
        <v>1640</v>
      </c>
      <c r="K12" s="45"/>
      <c r="L12" s="46"/>
      <c r="M12" s="47">
        <f>G12-J12</f>
        <v>-33.5</v>
      </c>
      <c r="N12" s="48"/>
      <c r="O12" s="49"/>
      <c r="P12" s="13"/>
      <c r="Q12" s="3"/>
      <c r="R12" s="11"/>
      <c r="T12" s="7"/>
      <c r="V12" s="11"/>
      <c r="W12" s="32" t="s">
        <v>11</v>
      </c>
      <c r="X12" s="33"/>
      <c r="Y12" s="34"/>
      <c r="Z12" s="60">
        <f>HLOOKUP(BG9,BF19:BR25,3,0)</f>
        <v>388</v>
      </c>
      <c r="AA12" s="61"/>
      <c r="AB12" s="62"/>
      <c r="AC12" s="63">
        <f>HLOOKUP(BG9,BF19:BR25,4,0)</f>
        <v>390</v>
      </c>
      <c r="AD12" s="64"/>
      <c r="AE12" s="65"/>
      <c r="AF12" s="47">
        <f>Z12-AC12</f>
        <v>-2</v>
      </c>
      <c r="AG12" s="48"/>
      <c r="AH12" s="49"/>
      <c r="AI12" s="13"/>
      <c r="AJ12" s="3"/>
      <c r="AK12" s="11"/>
      <c r="AM12" s="7"/>
      <c r="AO12" s="11"/>
      <c r="AP12" s="32" t="s">
        <v>11</v>
      </c>
      <c r="AQ12" s="33"/>
      <c r="AR12" s="34"/>
      <c r="AS12" s="44">
        <f>HLOOKUP(BG9,BF28:BR34,3,0)</f>
        <v>588</v>
      </c>
      <c r="AT12" s="45"/>
      <c r="AU12" s="46"/>
      <c r="AV12" s="44">
        <f>HLOOKUP(BG9,BF28:BR34,4,0)</f>
        <v>600</v>
      </c>
      <c r="AW12" s="45"/>
      <c r="AX12" s="46"/>
      <c r="AY12" s="47">
        <f>AS12-AV12</f>
        <v>-12</v>
      </c>
      <c r="AZ12" s="48"/>
      <c r="BA12" s="49"/>
      <c r="BB12" s="13"/>
      <c r="BC12" s="3"/>
      <c r="BD12" s="11"/>
      <c r="BE12" s="11"/>
      <c r="BF12" s="17" t="s">
        <v>31</v>
      </c>
      <c r="BG12" s="24">
        <f t="shared" ref="BG12:BR12" si="1">SUM(BG21,BG30,BG39,BG48,BG57)</f>
        <v>1261</v>
      </c>
      <c r="BH12" s="24">
        <f t="shared" si="1"/>
        <v>1044.5</v>
      </c>
      <c r="BI12" s="24">
        <f t="shared" si="1"/>
        <v>1448</v>
      </c>
      <c r="BJ12" s="24">
        <f t="shared" si="1"/>
        <v>1915</v>
      </c>
      <c r="BK12" s="24">
        <f t="shared" si="1"/>
        <v>1795</v>
      </c>
      <c r="BL12" s="24">
        <f t="shared" si="1"/>
        <v>1668</v>
      </c>
      <c r="BM12" s="24">
        <f t="shared" si="1"/>
        <v>1278.5</v>
      </c>
      <c r="BN12" s="24">
        <f t="shared" si="1"/>
        <v>1313.5</v>
      </c>
      <c r="BO12" s="24">
        <f t="shared" si="1"/>
        <v>1606.5</v>
      </c>
      <c r="BP12" s="24">
        <f t="shared" si="1"/>
        <v>1765</v>
      </c>
      <c r="BQ12" s="24">
        <f t="shared" si="1"/>
        <v>1808</v>
      </c>
      <c r="BR12" s="24">
        <f t="shared" si="1"/>
        <v>1660</v>
      </c>
      <c r="BS12" s="19">
        <f>SUM(BG12:BR12)</f>
        <v>18563</v>
      </c>
      <c r="BT12" s="31"/>
      <c r="BU12" s="18" t="s">
        <v>1</v>
      </c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</row>
    <row r="13" spans="1:95" x14ac:dyDescent="0.15">
      <c r="A13" s="7"/>
      <c r="B13" s="2"/>
      <c r="C13" s="11"/>
      <c r="D13" s="32" t="s">
        <v>12</v>
      </c>
      <c r="E13" s="33"/>
      <c r="F13" s="34"/>
      <c r="G13" s="44">
        <f>HLOOKUP(BG9,BF10:BR16,6,0)</f>
        <v>13330</v>
      </c>
      <c r="H13" s="45"/>
      <c r="I13" s="46"/>
      <c r="J13" s="44">
        <f>HLOOKUP(BG9,BF10:BR16,7,0)</f>
        <v>13555</v>
      </c>
      <c r="K13" s="45"/>
      <c r="L13" s="46"/>
      <c r="M13" s="47">
        <f>G13-J13</f>
        <v>-225</v>
      </c>
      <c r="N13" s="48"/>
      <c r="O13" s="49"/>
      <c r="P13" s="13"/>
      <c r="Q13" s="3"/>
      <c r="R13" s="11"/>
      <c r="T13" s="7"/>
      <c r="V13" s="11"/>
      <c r="W13" s="32" t="s">
        <v>12</v>
      </c>
      <c r="X13" s="33"/>
      <c r="Y13" s="34"/>
      <c r="Z13" s="60">
        <f>HLOOKUP(BG9,BF19:BR25,6,0)</f>
        <v>3492</v>
      </c>
      <c r="AA13" s="61"/>
      <c r="AB13" s="62"/>
      <c r="AC13" s="63">
        <f>HLOOKUP(BG9,BF19:BR25,7,0)</f>
        <v>3460</v>
      </c>
      <c r="AD13" s="64"/>
      <c r="AE13" s="65"/>
      <c r="AF13" s="47">
        <f>Z13-AC13</f>
        <v>32</v>
      </c>
      <c r="AG13" s="48"/>
      <c r="AH13" s="49"/>
      <c r="AI13" s="13"/>
      <c r="AJ13" s="3"/>
      <c r="AK13" s="11"/>
      <c r="AM13" s="7"/>
      <c r="AO13" s="11"/>
      <c r="AP13" s="32" t="s">
        <v>12</v>
      </c>
      <c r="AQ13" s="33"/>
      <c r="AR13" s="34"/>
      <c r="AS13" s="44">
        <f>HLOOKUP(BG9,BF28:BR34,6,0)</f>
        <v>4309</v>
      </c>
      <c r="AT13" s="45"/>
      <c r="AU13" s="46"/>
      <c r="AV13" s="44">
        <f>HLOOKUP(BG9,BF28:BR34,7,0)</f>
        <v>4380</v>
      </c>
      <c r="AW13" s="45"/>
      <c r="AX13" s="46"/>
      <c r="AY13" s="47">
        <f>AS13-AV13</f>
        <v>-71</v>
      </c>
      <c r="AZ13" s="48"/>
      <c r="BA13" s="49"/>
      <c r="BB13" s="13"/>
      <c r="BC13" s="3"/>
      <c r="BD13" s="11"/>
      <c r="BE13" s="11"/>
      <c r="BF13" s="17" t="s">
        <v>28</v>
      </c>
      <c r="BG13" s="25">
        <f t="shared" ref="BG13:BO13" si="2">SUM(BG22,BG31,BG40,BG49,BG58)</f>
        <v>1290</v>
      </c>
      <c r="BH13" s="25">
        <f t="shared" si="2"/>
        <v>1060</v>
      </c>
      <c r="BI13" s="25">
        <f t="shared" si="2"/>
        <v>1430</v>
      </c>
      <c r="BJ13" s="25">
        <f t="shared" si="2"/>
        <v>1970</v>
      </c>
      <c r="BK13" s="25">
        <f t="shared" si="2"/>
        <v>1890</v>
      </c>
      <c r="BL13" s="25">
        <f t="shared" si="2"/>
        <v>1770</v>
      </c>
      <c r="BM13" s="25">
        <f t="shared" si="2"/>
        <v>1260</v>
      </c>
      <c r="BN13" s="25">
        <f t="shared" si="2"/>
        <v>1245</v>
      </c>
      <c r="BO13" s="25">
        <f t="shared" si="2"/>
        <v>1640</v>
      </c>
      <c r="BP13" s="25"/>
      <c r="BQ13" s="25"/>
      <c r="BR13" s="25"/>
      <c r="BS13" s="19">
        <f>SUM(BG13:BR13)</f>
        <v>13555</v>
      </c>
      <c r="BT13" s="31"/>
      <c r="BU13" s="18" t="s">
        <v>2</v>
      </c>
    </row>
    <row r="14" spans="1:95" x14ac:dyDescent="0.15">
      <c r="A14" s="7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11"/>
      <c r="T14" s="7"/>
      <c r="AK14" s="11"/>
      <c r="AM14" s="7"/>
      <c r="BD14" s="11"/>
      <c r="BE14" s="11"/>
      <c r="BF14" s="12" t="s">
        <v>32</v>
      </c>
      <c r="BG14" s="22">
        <f>BG11</f>
        <v>1300</v>
      </c>
      <c r="BH14" s="22">
        <f t="shared" ref="BH14:BR14" si="3">BG14+BH11</f>
        <v>2150</v>
      </c>
      <c r="BI14" s="22">
        <f t="shared" si="3"/>
        <v>3300</v>
      </c>
      <c r="BJ14" s="22">
        <f t="shared" si="3"/>
        <v>5100</v>
      </c>
      <c r="BK14" s="22">
        <f t="shared" si="3"/>
        <v>6900</v>
      </c>
      <c r="BL14" s="22">
        <f t="shared" si="3"/>
        <v>8450</v>
      </c>
      <c r="BM14" s="22">
        <f t="shared" si="3"/>
        <v>9550</v>
      </c>
      <c r="BN14" s="22">
        <f t="shared" si="3"/>
        <v>10650</v>
      </c>
      <c r="BO14" s="22">
        <f t="shared" si="3"/>
        <v>12000</v>
      </c>
      <c r="BP14" s="22">
        <f t="shared" si="3"/>
        <v>13550</v>
      </c>
      <c r="BQ14" s="22">
        <f t="shared" si="3"/>
        <v>15100</v>
      </c>
      <c r="BR14" s="22">
        <f t="shared" si="3"/>
        <v>16400</v>
      </c>
      <c r="BT14" s="31"/>
      <c r="BU14" s="18" t="s">
        <v>3</v>
      </c>
    </row>
    <row r="15" spans="1:95" x14ac:dyDescent="0.15">
      <c r="A15" s="7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11"/>
      <c r="T15" s="7"/>
      <c r="AK15" s="11"/>
      <c r="AM15" s="7"/>
      <c r="BD15" s="11"/>
      <c r="BE15" s="11"/>
      <c r="BF15" s="17" t="s">
        <v>33</v>
      </c>
      <c r="BG15" s="21">
        <f>BG12</f>
        <v>1261</v>
      </c>
      <c r="BH15" s="21">
        <f t="shared" ref="BH15:BR15" si="4">BG15+BH12</f>
        <v>2305.5</v>
      </c>
      <c r="BI15" s="21">
        <f t="shared" si="4"/>
        <v>3753.5</v>
      </c>
      <c r="BJ15" s="21">
        <f t="shared" si="4"/>
        <v>5668.5</v>
      </c>
      <c r="BK15" s="21">
        <f t="shared" si="4"/>
        <v>7463.5</v>
      </c>
      <c r="BL15" s="21">
        <f t="shared" si="4"/>
        <v>9131.5</v>
      </c>
      <c r="BM15" s="21">
        <f t="shared" si="4"/>
        <v>10410</v>
      </c>
      <c r="BN15" s="21">
        <f t="shared" si="4"/>
        <v>11723.5</v>
      </c>
      <c r="BO15" s="21">
        <f t="shared" si="4"/>
        <v>13330</v>
      </c>
      <c r="BP15" s="21">
        <f t="shared" si="4"/>
        <v>15095</v>
      </c>
      <c r="BQ15" s="21">
        <f t="shared" si="4"/>
        <v>16903</v>
      </c>
      <c r="BR15" s="21">
        <f t="shared" si="4"/>
        <v>18563</v>
      </c>
      <c r="BU15" s="18" t="s">
        <v>4</v>
      </c>
    </row>
    <row r="16" spans="1:95" x14ac:dyDescent="0.15">
      <c r="A16" s="7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11"/>
      <c r="T16" s="7"/>
      <c r="AK16" s="11"/>
      <c r="AM16" s="7"/>
      <c r="BD16" s="11"/>
      <c r="BE16" s="11"/>
      <c r="BF16" s="17" t="s">
        <v>29</v>
      </c>
      <c r="BG16" s="21">
        <f>BG13</f>
        <v>1290</v>
      </c>
      <c r="BH16" s="21">
        <f t="shared" ref="BH16:BO16" si="5">BG16+BH13</f>
        <v>2350</v>
      </c>
      <c r="BI16" s="21">
        <f t="shared" si="5"/>
        <v>3780</v>
      </c>
      <c r="BJ16" s="21">
        <f t="shared" si="5"/>
        <v>5750</v>
      </c>
      <c r="BK16" s="21">
        <f t="shared" si="5"/>
        <v>7640</v>
      </c>
      <c r="BL16" s="21">
        <f t="shared" si="5"/>
        <v>9410</v>
      </c>
      <c r="BM16" s="21">
        <f t="shared" si="5"/>
        <v>10670</v>
      </c>
      <c r="BN16" s="21">
        <f t="shared" si="5"/>
        <v>11915</v>
      </c>
      <c r="BO16" s="21">
        <f t="shared" si="5"/>
        <v>13555</v>
      </c>
      <c r="BP16" s="21"/>
      <c r="BQ16" s="21"/>
      <c r="BR16" s="21"/>
      <c r="BU16" s="18" t="s">
        <v>5</v>
      </c>
    </row>
    <row r="17" spans="1:85" x14ac:dyDescent="0.15">
      <c r="A17" s="7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11"/>
      <c r="T17" s="7"/>
      <c r="AK17" s="11"/>
      <c r="AM17" s="7"/>
      <c r="BD17" s="11"/>
      <c r="BU17" s="18" t="s">
        <v>6</v>
      </c>
    </row>
    <row r="18" spans="1:85" x14ac:dyDescent="0.15">
      <c r="A18" s="7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11"/>
      <c r="T18" s="7"/>
      <c r="AK18" s="11"/>
      <c r="AM18" s="7"/>
      <c r="BD18" s="11"/>
      <c r="BF18" s="1" t="s">
        <v>21</v>
      </c>
      <c r="BU18" s="18" t="s">
        <v>7</v>
      </c>
    </row>
    <row r="19" spans="1:85" x14ac:dyDescent="0.15">
      <c r="A19" s="7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11"/>
      <c r="T19" s="7"/>
      <c r="AK19" s="11"/>
      <c r="AM19" s="7"/>
      <c r="BD19" s="11"/>
      <c r="BF19" s="12"/>
      <c r="BG19" s="22" t="s">
        <v>13</v>
      </c>
      <c r="BH19" s="22" t="s">
        <v>0</v>
      </c>
      <c r="BI19" s="22" t="s">
        <v>1</v>
      </c>
      <c r="BJ19" s="22" t="s">
        <v>2</v>
      </c>
      <c r="BK19" s="22" t="s">
        <v>3</v>
      </c>
      <c r="BL19" s="22" t="s">
        <v>4</v>
      </c>
      <c r="BM19" s="22" t="s">
        <v>5</v>
      </c>
      <c r="BN19" s="22" t="s">
        <v>6</v>
      </c>
      <c r="BO19" s="22" t="s">
        <v>7</v>
      </c>
      <c r="BP19" s="22" t="s">
        <v>8</v>
      </c>
      <c r="BQ19" s="22" t="s">
        <v>9</v>
      </c>
      <c r="BR19" s="22" t="s">
        <v>10</v>
      </c>
      <c r="BS19" s="29" t="s">
        <v>34</v>
      </c>
      <c r="BU19" s="18" t="s">
        <v>8</v>
      </c>
    </row>
    <row r="20" spans="1:85" x14ac:dyDescent="0.15">
      <c r="A20" s="7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11"/>
      <c r="T20" s="7"/>
      <c r="AK20" s="11"/>
      <c r="AM20" s="7"/>
      <c r="BD20" s="11"/>
      <c r="BF20" s="12" t="s">
        <v>30</v>
      </c>
      <c r="BG20" s="23">
        <v>400</v>
      </c>
      <c r="BH20" s="23">
        <v>300</v>
      </c>
      <c r="BI20" s="23">
        <v>350</v>
      </c>
      <c r="BJ20" s="23">
        <v>500</v>
      </c>
      <c r="BK20" s="23">
        <v>500</v>
      </c>
      <c r="BL20" s="23">
        <v>450</v>
      </c>
      <c r="BM20" s="23">
        <v>350</v>
      </c>
      <c r="BN20" s="23">
        <v>350</v>
      </c>
      <c r="BO20" s="23">
        <v>400</v>
      </c>
      <c r="BP20" s="23">
        <v>450</v>
      </c>
      <c r="BQ20" s="23">
        <v>450</v>
      </c>
      <c r="BR20" s="23">
        <v>400</v>
      </c>
      <c r="BS20" s="19">
        <f>SUM(BG20:BR20)</f>
        <v>4900</v>
      </c>
      <c r="BU20" s="18" t="s">
        <v>9</v>
      </c>
    </row>
    <row r="21" spans="1:85" x14ac:dyDescent="0.15">
      <c r="A21" s="7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11"/>
      <c r="T21" s="7"/>
      <c r="AK21" s="11"/>
      <c r="AM21" s="7"/>
      <c r="BD21" s="11"/>
      <c r="BF21" s="17" t="s">
        <v>31</v>
      </c>
      <c r="BG21" s="24">
        <f t="shared" ref="BG21:BR21" si="6">BG20*0.97</f>
        <v>388</v>
      </c>
      <c r="BH21" s="24">
        <f t="shared" si="6"/>
        <v>291</v>
      </c>
      <c r="BI21" s="24">
        <f t="shared" si="6"/>
        <v>339.5</v>
      </c>
      <c r="BJ21" s="24">
        <f t="shared" si="6"/>
        <v>485</v>
      </c>
      <c r="BK21" s="24">
        <f t="shared" si="6"/>
        <v>485</v>
      </c>
      <c r="BL21" s="24">
        <f t="shared" si="6"/>
        <v>436.5</v>
      </c>
      <c r="BM21" s="24">
        <f t="shared" si="6"/>
        <v>339.5</v>
      </c>
      <c r="BN21" s="24">
        <f t="shared" si="6"/>
        <v>339.5</v>
      </c>
      <c r="BO21" s="24">
        <f t="shared" si="6"/>
        <v>388</v>
      </c>
      <c r="BP21" s="24">
        <f t="shared" si="6"/>
        <v>436.5</v>
      </c>
      <c r="BQ21" s="24">
        <f t="shared" si="6"/>
        <v>436.5</v>
      </c>
      <c r="BR21" s="24">
        <f t="shared" si="6"/>
        <v>388</v>
      </c>
      <c r="BS21" s="30">
        <f>SUM(BG21:BR21)</f>
        <v>4753</v>
      </c>
      <c r="BT21" s="30"/>
      <c r="BU21" s="18" t="s">
        <v>10</v>
      </c>
      <c r="BV21"/>
      <c r="BW21"/>
      <c r="BX21"/>
      <c r="BY21"/>
      <c r="BZ21"/>
      <c r="CA21"/>
      <c r="CB21"/>
      <c r="CC21"/>
      <c r="CD21"/>
      <c r="CE21"/>
      <c r="CF21"/>
      <c r="CG21"/>
    </row>
    <row r="22" spans="1:85" x14ac:dyDescent="0.15">
      <c r="A22" s="7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11"/>
      <c r="T22" s="7"/>
      <c r="AK22" s="11"/>
      <c r="AM22" s="7"/>
      <c r="BD22" s="11"/>
      <c r="BF22" s="17" t="s">
        <v>28</v>
      </c>
      <c r="BG22" s="24">
        <v>350</v>
      </c>
      <c r="BH22" s="26">
        <v>290</v>
      </c>
      <c r="BI22" s="26">
        <v>340</v>
      </c>
      <c r="BJ22" s="26">
        <v>500</v>
      </c>
      <c r="BK22" s="26">
        <v>500</v>
      </c>
      <c r="BL22" s="26">
        <v>450</v>
      </c>
      <c r="BM22" s="27">
        <v>320</v>
      </c>
      <c r="BN22" s="27">
        <v>320</v>
      </c>
      <c r="BO22" s="27">
        <v>390</v>
      </c>
      <c r="BP22" s="28"/>
      <c r="BQ22" s="27"/>
      <c r="BR22" s="27"/>
      <c r="BS22" s="30">
        <f>SUM(BG22:BR22)</f>
        <v>3460</v>
      </c>
      <c r="BT22" s="30"/>
      <c r="BU22"/>
      <c r="BV22"/>
      <c r="BW22"/>
      <c r="BX22"/>
      <c r="BY22"/>
      <c r="BZ22"/>
      <c r="CA22"/>
      <c r="CB22"/>
      <c r="CC22"/>
      <c r="CD22"/>
      <c r="CE22"/>
      <c r="CF22"/>
      <c r="CG22"/>
    </row>
    <row r="23" spans="1:85" x14ac:dyDescent="0.15">
      <c r="A23" s="7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11"/>
      <c r="T23" s="7"/>
      <c r="AK23" s="11"/>
      <c r="AM23" s="7"/>
      <c r="BD23" s="11"/>
      <c r="BF23" s="12" t="s">
        <v>32</v>
      </c>
      <c r="BG23" s="22">
        <f>BG20</f>
        <v>400</v>
      </c>
      <c r="BH23" s="22">
        <f t="shared" ref="BH23:BR23" si="7">BG23+BH20</f>
        <v>700</v>
      </c>
      <c r="BI23" s="22">
        <f t="shared" si="7"/>
        <v>1050</v>
      </c>
      <c r="BJ23" s="22">
        <f t="shared" si="7"/>
        <v>1550</v>
      </c>
      <c r="BK23" s="22">
        <f t="shared" si="7"/>
        <v>2050</v>
      </c>
      <c r="BL23" s="22">
        <f t="shared" si="7"/>
        <v>2500</v>
      </c>
      <c r="BM23" s="22">
        <f t="shared" si="7"/>
        <v>2850</v>
      </c>
      <c r="BN23" s="22">
        <f t="shared" si="7"/>
        <v>3200</v>
      </c>
      <c r="BO23" s="22">
        <f t="shared" si="7"/>
        <v>3600</v>
      </c>
      <c r="BP23" s="22">
        <f t="shared" si="7"/>
        <v>4050</v>
      </c>
      <c r="BQ23" s="22">
        <f t="shared" si="7"/>
        <v>4500</v>
      </c>
      <c r="BR23" s="22">
        <f t="shared" si="7"/>
        <v>4900</v>
      </c>
      <c r="BS23" s="30"/>
      <c r="BT23" s="30"/>
      <c r="BU23"/>
      <c r="BV23"/>
      <c r="BW23"/>
      <c r="BX23"/>
      <c r="BY23"/>
      <c r="BZ23"/>
      <c r="CA23"/>
      <c r="CB23"/>
      <c r="CC23"/>
      <c r="CD23"/>
      <c r="CE23"/>
      <c r="CF23"/>
      <c r="CG23"/>
    </row>
    <row r="24" spans="1:85" x14ac:dyDescent="0.15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6"/>
      <c r="T24" s="14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6"/>
      <c r="AM24" s="14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6"/>
      <c r="BF24" s="17" t="s">
        <v>33</v>
      </c>
      <c r="BG24" s="21">
        <f>BG21</f>
        <v>388</v>
      </c>
      <c r="BH24" s="21">
        <f t="shared" ref="BH24:BR24" si="8">BG24+BH21</f>
        <v>679</v>
      </c>
      <c r="BI24" s="21">
        <f t="shared" si="8"/>
        <v>1018.5</v>
      </c>
      <c r="BJ24" s="21">
        <f t="shared" si="8"/>
        <v>1503.5</v>
      </c>
      <c r="BK24" s="21">
        <f t="shared" si="8"/>
        <v>1988.5</v>
      </c>
      <c r="BL24" s="21">
        <f t="shared" si="8"/>
        <v>2425</v>
      </c>
      <c r="BM24" s="21">
        <f t="shared" si="8"/>
        <v>2764.5</v>
      </c>
      <c r="BN24" s="21">
        <f t="shared" si="8"/>
        <v>3104</v>
      </c>
      <c r="BO24" s="21">
        <f t="shared" si="8"/>
        <v>3492</v>
      </c>
      <c r="BP24" s="21">
        <f t="shared" si="8"/>
        <v>3928.5</v>
      </c>
      <c r="BQ24" s="21">
        <f t="shared" si="8"/>
        <v>4365</v>
      </c>
      <c r="BR24" s="21">
        <f t="shared" si="8"/>
        <v>4753</v>
      </c>
      <c r="BS24" s="30"/>
      <c r="BT24" s="30"/>
      <c r="BU24"/>
      <c r="BV24"/>
      <c r="BW24"/>
      <c r="BX24"/>
      <c r="BY24"/>
      <c r="BZ24"/>
      <c r="CA24"/>
      <c r="CB24"/>
      <c r="CC24"/>
      <c r="CD24"/>
      <c r="CE24"/>
      <c r="CF24"/>
      <c r="CG24"/>
    </row>
    <row r="25" spans="1:85" ht="12.6" customHeight="1" x14ac:dyDescent="0.15"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F25" s="17" t="s">
        <v>29</v>
      </c>
      <c r="BG25" s="21">
        <f>BG22</f>
        <v>350</v>
      </c>
      <c r="BH25" s="21">
        <f t="shared" ref="BH25:BO25" si="9">BG25+BH22</f>
        <v>640</v>
      </c>
      <c r="BI25" s="21">
        <f t="shared" si="9"/>
        <v>980</v>
      </c>
      <c r="BJ25" s="21">
        <f t="shared" si="9"/>
        <v>1480</v>
      </c>
      <c r="BK25" s="21">
        <f t="shared" si="9"/>
        <v>1980</v>
      </c>
      <c r="BL25" s="21">
        <f t="shared" si="9"/>
        <v>2430</v>
      </c>
      <c r="BM25" s="21">
        <f t="shared" si="9"/>
        <v>2750</v>
      </c>
      <c r="BN25" s="21">
        <f t="shared" si="9"/>
        <v>3070</v>
      </c>
      <c r="BO25" s="21">
        <f t="shared" si="9"/>
        <v>3460</v>
      </c>
      <c r="BP25" s="21"/>
      <c r="BQ25" s="21"/>
      <c r="BR25" s="21"/>
      <c r="BS25" s="30"/>
      <c r="BT25" s="30"/>
      <c r="BU25"/>
      <c r="BV25"/>
      <c r="BW25"/>
      <c r="BX25"/>
      <c r="BY25"/>
      <c r="BZ25"/>
      <c r="CA25"/>
      <c r="CB25"/>
      <c r="CC25"/>
      <c r="CD25"/>
      <c r="CE25"/>
      <c r="CF25"/>
      <c r="CG25"/>
    </row>
    <row r="26" spans="1:85" ht="12.6" customHeight="1" x14ac:dyDescent="0.15">
      <c r="A26" s="56"/>
      <c r="B26" s="56"/>
      <c r="C26" s="56"/>
      <c r="D26" s="56"/>
      <c r="E26" s="56"/>
      <c r="F26" s="56"/>
      <c r="J26" s="32" t="s">
        <v>11</v>
      </c>
      <c r="K26" s="33"/>
      <c r="L26" s="34"/>
      <c r="M26" s="32" t="s">
        <v>12</v>
      </c>
      <c r="N26" s="33"/>
      <c r="O26" s="34"/>
      <c r="AC26" s="32" t="s">
        <v>11</v>
      </c>
      <c r="AD26" s="33"/>
      <c r="AE26" s="34"/>
      <c r="AF26" s="32" t="s">
        <v>12</v>
      </c>
      <c r="AG26" s="33"/>
      <c r="AH26" s="34"/>
      <c r="AV26" s="32" t="s">
        <v>11</v>
      </c>
      <c r="AW26" s="33"/>
      <c r="AX26" s="34"/>
      <c r="AY26" s="32" t="s">
        <v>12</v>
      </c>
      <c r="AZ26" s="33"/>
      <c r="BA26" s="34"/>
      <c r="BS26" s="30"/>
      <c r="BT26" s="30"/>
      <c r="BU26"/>
      <c r="BV26"/>
      <c r="BW26"/>
      <c r="BX26"/>
      <c r="BY26"/>
      <c r="BZ26"/>
      <c r="CA26"/>
      <c r="CB26"/>
      <c r="CC26"/>
      <c r="CD26"/>
      <c r="CE26"/>
      <c r="CF26"/>
      <c r="CG26"/>
    </row>
    <row r="27" spans="1:85" ht="13.5" customHeight="1" thickBot="1" x14ac:dyDescent="0.2">
      <c r="A27" s="56"/>
      <c r="B27" s="56"/>
      <c r="C27" s="56"/>
      <c r="D27" s="56"/>
      <c r="E27" s="56"/>
      <c r="F27" s="56"/>
      <c r="J27" s="37" t="str">
        <f>IF(J29&lt;=1,"○",IF(AND(J29&gt;1,J29&lt;1.06),"△","×"))</f>
        <v>△</v>
      </c>
      <c r="K27" s="38"/>
      <c r="L27" s="39"/>
      <c r="M27" s="37" t="str">
        <f>IF(M29&lt;=1,"○",IF(AND(M29&gt;1,M29&lt;1.06),"△","×"))</f>
        <v>△</v>
      </c>
      <c r="N27" s="38"/>
      <c r="O27" s="39"/>
      <c r="AC27" s="37" t="str">
        <f>IF(AC29&lt;=1,"○",IF(AND(AC29&gt;1,AC29&lt;1.06),"△","×"))</f>
        <v>×</v>
      </c>
      <c r="AD27" s="38"/>
      <c r="AE27" s="39"/>
      <c r="AF27" s="37" t="str">
        <f>IF(AF29&lt;=1,"○",IF(AND(AF29&gt;1,AF29&lt;1.06),"△","×"))</f>
        <v>△</v>
      </c>
      <c r="AG27" s="38"/>
      <c r="AH27" s="39"/>
      <c r="AV27" s="37" t="str">
        <f>IF(AV29&lt;=1,"○",IF(AND(AV29&gt;1,AV29&lt;1.06),"△","×"))</f>
        <v>○</v>
      </c>
      <c r="AW27" s="38"/>
      <c r="AX27" s="39"/>
      <c r="AY27" s="37" t="str">
        <f>IF(AY29&lt;=1,"○",IF(AND(AY29&gt;1,AY29&lt;1.06),"△","×"))</f>
        <v>△</v>
      </c>
      <c r="AZ27" s="38"/>
      <c r="BA27" s="39"/>
      <c r="BF27" s="1" t="s">
        <v>22</v>
      </c>
    </row>
    <row r="28" spans="1:85" ht="13.5" customHeight="1" x14ac:dyDescent="0.15">
      <c r="A28" s="50" t="s">
        <v>23</v>
      </c>
      <c r="B28" s="51"/>
      <c r="C28" s="51"/>
      <c r="D28" s="52"/>
      <c r="E28" s="5"/>
      <c r="F28" s="5"/>
      <c r="J28" s="40"/>
      <c r="K28" s="41"/>
      <c r="L28" s="42"/>
      <c r="M28" s="40"/>
      <c r="N28" s="41"/>
      <c r="O28" s="42"/>
      <c r="T28" s="50" t="s">
        <v>24</v>
      </c>
      <c r="U28" s="51"/>
      <c r="V28" s="51"/>
      <c r="W28" s="52"/>
      <c r="AC28" s="40"/>
      <c r="AD28" s="41"/>
      <c r="AE28" s="42"/>
      <c r="AF28" s="40"/>
      <c r="AG28" s="41"/>
      <c r="AH28" s="42"/>
      <c r="AM28" s="50" t="s">
        <v>25</v>
      </c>
      <c r="AN28" s="51"/>
      <c r="AO28" s="51"/>
      <c r="AP28" s="52"/>
      <c r="AV28" s="40"/>
      <c r="AW28" s="41"/>
      <c r="AX28" s="42"/>
      <c r="AY28" s="40"/>
      <c r="AZ28" s="41"/>
      <c r="BA28" s="42"/>
      <c r="BF28" s="12"/>
      <c r="BG28" s="22" t="s">
        <v>13</v>
      </c>
      <c r="BH28" s="22" t="s">
        <v>0</v>
      </c>
      <c r="BI28" s="22" t="s">
        <v>1</v>
      </c>
      <c r="BJ28" s="22" t="s">
        <v>2</v>
      </c>
      <c r="BK28" s="22" t="s">
        <v>3</v>
      </c>
      <c r="BL28" s="22" t="s">
        <v>4</v>
      </c>
      <c r="BM28" s="22" t="s">
        <v>5</v>
      </c>
      <c r="BN28" s="22" t="s">
        <v>6</v>
      </c>
      <c r="BO28" s="22" t="s">
        <v>7</v>
      </c>
      <c r="BP28" s="22" t="s">
        <v>8</v>
      </c>
      <c r="BQ28" s="22" t="s">
        <v>9</v>
      </c>
      <c r="BR28" s="22" t="s">
        <v>10</v>
      </c>
      <c r="BS28" s="29" t="s">
        <v>34</v>
      </c>
    </row>
    <row r="29" spans="1:85" ht="12.6" customHeight="1" thickBot="1" x14ac:dyDescent="0.2">
      <c r="A29" s="53"/>
      <c r="B29" s="54"/>
      <c r="C29" s="54"/>
      <c r="D29" s="55"/>
      <c r="E29" s="6"/>
      <c r="F29" s="6"/>
      <c r="J29" s="43">
        <f>J32/G32</f>
        <v>1.0309278350515463</v>
      </c>
      <c r="K29" s="43"/>
      <c r="L29" s="43"/>
      <c r="M29" s="43">
        <f>J33/G33</f>
        <v>1.0332187857961055</v>
      </c>
      <c r="N29" s="43"/>
      <c r="O29" s="43"/>
      <c r="T29" s="53"/>
      <c r="U29" s="54"/>
      <c r="V29" s="54"/>
      <c r="W29" s="55"/>
      <c r="X29" s="6"/>
      <c r="Y29" s="6"/>
      <c r="Z29" s="1"/>
      <c r="AA29" s="1"/>
      <c r="AB29" s="1"/>
      <c r="AC29" s="43">
        <f>AC32/Z32</f>
        <v>1.0824742268041236</v>
      </c>
      <c r="AD29" s="43"/>
      <c r="AE29" s="43"/>
      <c r="AF29" s="43">
        <f>AC33/Z33</f>
        <v>1.047645583728058</v>
      </c>
      <c r="AG29" s="43"/>
      <c r="AH29" s="43"/>
      <c r="AI29" s="1"/>
      <c r="AJ29" s="1"/>
      <c r="AK29" s="1"/>
      <c r="AM29" s="53"/>
      <c r="AN29" s="54"/>
      <c r="AO29" s="54"/>
      <c r="AP29" s="55"/>
      <c r="AQ29" s="6"/>
      <c r="AR29" s="6"/>
      <c r="AS29" s="1"/>
      <c r="AT29" s="1"/>
      <c r="AU29" s="1"/>
      <c r="AV29" s="43">
        <f>AV32/AS32</f>
        <v>0.97938144329896903</v>
      </c>
      <c r="AW29" s="43"/>
      <c r="AX29" s="43"/>
      <c r="AY29" s="43">
        <f>AV33/AS33</f>
        <v>1.018041237113402</v>
      </c>
      <c r="AZ29" s="43"/>
      <c r="BA29" s="43"/>
      <c r="BB29" s="1"/>
      <c r="BC29" s="1"/>
      <c r="BD29" s="1"/>
      <c r="BF29" s="12" t="s">
        <v>30</v>
      </c>
      <c r="BG29" s="23">
        <v>300</v>
      </c>
      <c r="BH29" s="23">
        <v>200</v>
      </c>
      <c r="BI29" s="23">
        <v>250</v>
      </c>
      <c r="BJ29" s="23">
        <v>400</v>
      </c>
      <c r="BK29" s="23">
        <v>400</v>
      </c>
      <c r="BL29" s="23">
        <v>350</v>
      </c>
      <c r="BM29" s="23">
        <v>250</v>
      </c>
      <c r="BN29" s="23">
        <v>250</v>
      </c>
      <c r="BO29" s="23">
        <v>300</v>
      </c>
      <c r="BP29" s="23">
        <v>350</v>
      </c>
      <c r="BQ29" s="23">
        <v>350</v>
      </c>
      <c r="BR29" s="23">
        <v>300</v>
      </c>
      <c r="BS29" s="19">
        <f>SUM(BG29:BR29)</f>
        <v>3700</v>
      </c>
    </row>
    <row r="30" spans="1:85" x14ac:dyDescent="0.15">
      <c r="A30" s="10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9"/>
      <c r="T30" s="10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9"/>
      <c r="AM30" s="10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9"/>
      <c r="BF30" s="17" t="s">
        <v>31</v>
      </c>
      <c r="BG30" s="24">
        <f>BG29*0.97</f>
        <v>291</v>
      </c>
      <c r="BH30" s="24">
        <v>414</v>
      </c>
      <c r="BI30" s="24">
        <v>575</v>
      </c>
      <c r="BJ30" s="24">
        <v>557</v>
      </c>
      <c r="BK30" s="24">
        <v>437</v>
      </c>
      <c r="BL30" s="24">
        <v>504</v>
      </c>
      <c r="BM30" s="24">
        <v>454</v>
      </c>
      <c r="BN30" s="24">
        <v>489</v>
      </c>
      <c r="BO30" s="24">
        <v>588</v>
      </c>
      <c r="BP30" s="24">
        <v>601</v>
      </c>
      <c r="BQ30" s="24">
        <v>644</v>
      </c>
      <c r="BR30" s="24">
        <v>690</v>
      </c>
      <c r="BS30" s="19">
        <f>SUM(BG30:BR30)</f>
        <v>6244</v>
      </c>
    </row>
    <row r="31" spans="1:85" x14ac:dyDescent="0.15">
      <c r="A31" s="7"/>
      <c r="B31" s="2"/>
      <c r="C31" s="11"/>
      <c r="D31" s="57"/>
      <c r="E31" s="58"/>
      <c r="F31" s="59"/>
      <c r="G31" s="32" t="s">
        <v>14</v>
      </c>
      <c r="H31" s="33"/>
      <c r="I31" s="34"/>
      <c r="J31" s="32" t="s">
        <v>15</v>
      </c>
      <c r="K31" s="33"/>
      <c r="L31" s="34"/>
      <c r="M31" s="32" t="s">
        <v>16</v>
      </c>
      <c r="N31" s="33"/>
      <c r="O31" s="34"/>
      <c r="P31" s="13"/>
      <c r="Q31" s="3"/>
      <c r="R31" s="11"/>
      <c r="T31" s="7"/>
      <c r="V31" s="11"/>
      <c r="W31" s="57"/>
      <c r="X31" s="58"/>
      <c r="Y31" s="59"/>
      <c r="Z31" s="32" t="s">
        <v>14</v>
      </c>
      <c r="AA31" s="33"/>
      <c r="AB31" s="34"/>
      <c r="AC31" s="32" t="s">
        <v>15</v>
      </c>
      <c r="AD31" s="33"/>
      <c r="AE31" s="34"/>
      <c r="AF31" s="32" t="s">
        <v>16</v>
      </c>
      <c r="AG31" s="33"/>
      <c r="AH31" s="34"/>
      <c r="AI31" s="13"/>
      <c r="AJ31" s="3"/>
      <c r="AK31" s="11"/>
      <c r="AM31" s="7"/>
      <c r="AO31" s="11"/>
      <c r="AP31" s="57"/>
      <c r="AQ31" s="58"/>
      <c r="AR31" s="59"/>
      <c r="AS31" s="32" t="s">
        <v>14</v>
      </c>
      <c r="AT31" s="33"/>
      <c r="AU31" s="34"/>
      <c r="AV31" s="32" t="s">
        <v>15</v>
      </c>
      <c r="AW31" s="33"/>
      <c r="AX31" s="34"/>
      <c r="AY31" s="32" t="s">
        <v>16</v>
      </c>
      <c r="AZ31" s="33"/>
      <c r="BA31" s="34"/>
      <c r="BB31" s="13"/>
      <c r="BC31" s="3"/>
      <c r="BD31" s="11"/>
      <c r="BF31" s="17" t="s">
        <v>28</v>
      </c>
      <c r="BG31" s="24">
        <v>350</v>
      </c>
      <c r="BH31" s="26">
        <v>420</v>
      </c>
      <c r="BI31" s="26">
        <v>550</v>
      </c>
      <c r="BJ31" s="26">
        <v>570</v>
      </c>
      <c r="BK31" s="26">
        <v>450</v>
      </c>
      <c r="BL31" s="26">
        <v>520</v>
      </c>
      <c r="BM31" s="27">
        <v>450</v>
      </c>
      <c r="BN31" s="27">
        <v>470</v>
      </c>
      <c r="BO31" s="27">
        <v>600</v>
      </c>
      <c r="BP31" s="28"/>
      <c r="BQ31" s="27"/>
      <c r="BR31" s="27"/>
      <c r="BS31" s="19">
        <f>SUM(BG31:BR31)</f>
        <v>4380</v>
      </c>
    </row>
    <row r="32" spans="1:85" x14ac:dyDescent="0.15">
      <c r="A32" s="7"/>
      <c r="B32" s="2"/>
      <c r="C32" s="11"/>
      <c r="D32" s="32" t="s">
        <v>11</v>
      </c>
      <c r="E32" s="33"/>
      <c r="F32" s="34"/>
      <c r="G32" s="63">
        <f>HLOOKUP(BG9,BF37:BR43,3,0)</f>
        <v>242.5</v>
      </c>
      <c r="H32" s="64"/>
      <c r="I32" s="65"/>
      <c r="J32" s="63">
        <f>HLOOKUP(BG9,BF37:BR43,4,0)</f>
        <v>250</v>
      </c>
      <c r="K32" s="64"/>
      <c r="L32" s="65"/>
      <c r="M32" s="47">
        <f>G32-J32</f>
        <v>-7.5</v>
      </c>
      <c r="N32" s="48"/>
      <c r="O32" s="49"/>
      <c r="P32" s="13"/>
      <c r="Q32" s="3"/>
      <c r="R32" s="11"/>
      <c r="T32" s="7"/>
      <c r="V32" s="11"/>
      <c r="W32" s="32" t="s">
        <v>11</v>
      </c>
      <c r="X32" s="33"/>
      <c r="Y32" s="34"/>
      <c r="Z32" s="60">
        <f>HLOOKUP(BG9,BF46:BR52,3,0)</f>
        <v>194</v>
      </c>
      <c r="AA32" s="61"/>
      <c r="AB32" s="62"/>
      <c r="AC32" s="63">
        <f>HLOOKUP(BG9,BF46:BR52,4,0)</f>
        <v>210</v>
      </c>
      <c r="AD32" s="64"/>
      <c r="AE32" s="65"/>
      <c r="AF32" s="47">
        <f>Z32-AC32</f>
        <v>-16</v>
      </c>
      <c r="AG32" s="48"/>
      <c r="AH32" s="49"/>
      <c r="AI32" s="13"/>
      <c r="AJ32" s="3"/>
      <c r="AK32" s="11"/>
      <c r="AM32" s="7"/>
      <c r="AO32" s="11"/>
      <c r="AP32" s="32" t="s">
        <v>11</v>
      </c>
      <c r="AQ32" s="33"/>
      <c r="AR32" s="34"/>
      <c r="AS32" s="44">
        <f>HLOOKUP(BG9,BF55:BR61,3,0)</f>
        <v>194</v>
      </c>
      <c r="AT32" s="45"/>
      <c r="AU32" s="46"/>
      <c r="AV32" s="44">
        <f>HLOOKUP(BG9,BF55:BR61,4,0)</f>
        <v>190</v>
      </c>
      <c r="AW32" s="45"/>
      <c r="AX32" s="46"/>
      <c r="AY32" s="47">
        <f>AS32-AV32</f>
        <v>4</v>
      </c>
      <c r="AZ32" s="48"/>
      <c r="BA32" s="49"/>
      <c r="BB32" s="13"/>
      <c r="BC32" s="3"/>
      <c r="BD32" s="11"/>
      <c r="BF32" s="12" t="s">
        <v>32</v>
      </c>
      <c r="BG32" s="22">
        <f>BG29</f>
        <v>300</v>
      </c>
      <c r="BH32" s="22">
        <f t="shared" ref="BH32:BR32" si="10">BG32+BH29</f>
        <v>500</v>
      </c>
      <c r="BI32" s="22">
        <f t="shared" si="10"/>
        <v>750</v>
      </c>
      <c r="BJ32" s="22">
        <f t="shared" si="10"/>
        <v>1150</v>
      </c>
      <c r="BK32" s="22">
        <f t="shared" si="10"/>
        <v>1550</v>
      </c>
      <c r="BL32" s="22">
        <f t="shared" si="10"/>
        <v>1900</v>
      </c>
      <c r="BM32" s="22">
        <f t="shared" si="10"/>
        <v>2150</v>
      </c>
      <c r="BN32" s="22">
        <f t="shared" si="10"/>
        <v>2400</v>
      </c>
      <c r="BO32" s="22">
        <f t="shared" si="10"/>
        <v>2700</v>
      </c>
      <c r="BP32" s="22">
        <f t="shared" si="10"/>
        <v>3050</v>
      </c>
      <c r="BQ32" s="22">
        <f t="shared" si="10"/>
        <v>3400</v>
      </c>
      <c r="BR32" s="22">
        <f t="shared" si="10"/>
        <v>3700</v>
      </c>
    </row>
    <row r="33" spans="1:71" x14ac:dyDescent="0.15">
      <c r="A33" s="7"/>
      <c r="B33" s="2"/>
      <c r="C33" s="11"/>
      <c r="D33" s="32" t="s">
        <v>12</v>
      </c>
      <c r="E33" s="33"/>
      <c r="F33" s="34"/>
      <c r="G33" s="63">
        <f>HLOOKUP(BG9,BF37:BR43,6,0)</f>
        <v>2182.5</v>
      </c>
      <c r="H33" s="64"/>
      <c r="I33" s="65"/>
      <c r="J33" s="63">
        <f>HLOOKUP(BG9,BF37:BR43,7,0)</f>
        <v>2255</v>
      </c>
      <c r="K33" s="64"/>
      <c r="L33" s="65"/>
      <c r="M33" s="47">
        <f>G33-J33</f>
        <v>-72.5</v>
      </c>
      <c r="N33" s="48"/>
      <c r="O33" s="49"/>
      <c r="P33" s="13"/>
      <c r="Q33" s="3"/>
      <c r="R33" s="11"/>
      <c r="T33" s="7"/>
      <c r="V33" s="11"/>
      <c r="W33" s="32" t="s">
        <v>12</v>
      </c>
      <c r="X33" s="33"/>
      <c r="Y33" s="34"/>
      <c r="Z33" s="60">
        <f>HLOOKUP(BG9,BF46:BR52,6,0)</f>
        <v>1794.5</v>
      </c>
      <c r="AA33" s="61"/>
      <c r="AB33" s="62"/>
      <c r="AC33" s="63">
        <f>HLOOKUP(BG9,BF46:BR52,7,0)</f>
        <v>1880</v>
      </c>
      <c r="AD33" s="64"/>
      <c r="AE33" s="65"/>
      <c r="AF33" s="47">
        <f>Z33-AC33</f>
        <v>-85.5</v>
      </c>
      <c r="AG33" s="48"/>
      <c r="AH33" s="49"/>
      <c r="AI33" s="13"/>
      <c r="AJ33" s="3"/>
      <c r="AK33" s="11"/>
      <c r="AM33" s="7"/>
      <c r="AO33" s="11"/>
      <c r="AP33" s="32" t="s">
        <v>12</v>
      </c>
      <c r="AQ33" s="33"/>
      <c r="AR33" s="34"/>
      <c r="AS33" s="44">
        <f>HLOOKUP(BG9,BF55:BR61,6,0)</f>
        <v>1552</v>
      </c>
      <c r="AT33" s="45"/>
      <c r="AU33" s="46"/>
      <c r="AV33" s="44">
        <f>HLOOKUP(BG9,BF55:BR61,7,0)</f>
        <v>1580</v>
      </c>
      <c r="AW33" s="45"/>
      <c r="AX33" s="46"/>
      <c r="AY33" s="47">
        <f>AS33-AV33</f>
        <v>-28</v>
      </c>
      <c r="AZ33" s="48"/>
      <c r="BA33" s="49"/>
      <c r="BB33" s="13"/>
      <c r="BC33" s="3"/>
      <c r="BD33" s="11"/>
      <c r="BF33" s="17" t="s">
        <v>33</v>
      </c>
      <c r="BG33" s="21">
        <f>BG30</f>
        <v>291</v>
      </c>
      <c r="BH33" s="21">
        <f t="shared" ref="BH33:BR33" si="11">BG33+BH30</f>
        <v>705</v>
      </c>
      <c r="BI33" s="21">
        <f t="shared" si="11"/>
        <v>1280</v>
      </c>
      <c r="BJ33" s="21">
        <f t="shared" si="11"/>
        <v>1837</v>
      </c>
      <c r="BK33" s="21">
        <f t="shared" si="11"/>
        <v>2274</v>
      </c>
      <c r="BL33" s="21">
        <f t="shared" si="11"/>
        <v>2778</v>
      </c>
      <c r="BM33" s="21">
        <f t="shared" si="11"/>
        <v>3232</v>
      </c>
      <c r="BN33" s="21">
        <f t="shared" si="11"/>
        <v>3721</v>
      </c>
      <c r="BO33" s="21">
        <f t="shared" si="11"/>
        <v>4309</v>
      </c>
      <c r="BP33" s="21">
        <f t="shared" si="11"/>
        <v>4910</v>
      </c>
      <c r="BQ33" s="21">
        <f t="shared" si="11"/>
        <v>5554</v>
      </c>
      <c r="BR33" s="21">
        <f t="shared" si="11"/>
        <v>6244</v>
      </c>
    </row>
    <row r="34" spans="1:71" x14ac:dyDescent="0.15">
      <c r="A34" s="7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11"/>
      <c r="T34" s="7"/>
      <c r="AK34" s="11"/>
      <c r="AM34" s="7"/>
      <c r="BD34" s="11"/>
      <c r="BF34" s="17" t="s">
        <v>29</v>
      </c>
      <c r="BG34" s="21">
        <f>BG31</f>
        <v>350</v>
      </c>
      <c r="BH34" s="21">
        <f t="shared" ref="BH34:BO34" si="12">BG34+BH31</f>
        <v>770</v>
      </c>
      <c r="BI34" s="21">
        <f t="shared" si="12"/>
        <v>1320</v>
      </c>
      <c r="BJ34" s="21">
        <f t="shared" si="12"/>
        <v>1890</v>
      </c>
      <c r="BK34" s="21">
        <f t="shared" si="12"/>
        <v>2340</v>
      </c>
      <c r="BL34" s="21">
        <f t="shared" si="12"/>
        <v>2860</v>
      </c>
      <c r="BM34" s="21">
        <f t="shared" si="12"/>
        <v>3310</v>
      </c>
      <c r="BN34" s="21">
        <f t="shared" si="12"/>
        <v>3780</v>
      </c>
      <c r="BO34" s="21">
        <f t="shared" si="12"/>
        <v>4380</v>
      </c>
      <c r="BP34" s="21"/>
      <c r="BQ34" s="21"/>
      <c r="BR34" s="21"/>
    </row>
    <row r="35" spans="1:71" x14ac:dyDescent="0.15">
      <c r="A35" s="7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11"/>
      <c r="T35" s="7"/>
      <c r="AK35" s="11"/>
      <c r="AM35" s="7"/>
      <c r="BD35" s="11"/>
    </row>
    <row r="36" spans="1:71" x14ac:dyDescent="0.15">
      <c r="A36" s="7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11"/>
      <c r="T36" s="7"/>
      <c r="AK36" s="11"/>
      <c r="AM36" s="7"/>
      <c r="BD36" s="11"/>
      <c r="BF36" s="1" t="s">
        <v>26</v>
      </c>
    </row>
    <row r="37" spans="1:71" x14ac:dyDescent="0.15">
      <c r="A37" s="7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11"/>
      <c r="T37" s="7"/>
      <c r="AK37" s="11"/>
      <c r="AM37" s="7"/>
      <c r="BD37" s="11"/>
      <c r="BF37" s="12"/>
      <c r="BG37" s="22" t="s">
        <v>13</v>
      </c>
      <c r="BH37" s="22" t="s">
        <v>0</v>
      </c>
      <c r="BI37" s="22" t="s">
        <v>1</v>
      </c>
      <c r="BJ37" s="22" t="s">
        <v>2</v>
      </c>
      <c r="BK37" s="22" t="s">
        <v>3</v>
      </c>
      <c r="BL37" s="22" t="s">
        <v>4</v>
      </c>
      <c r="BM37" s="22" t="s">
        <v>5</v>
      </c>
      <c r="BN37" s="22" t="s">
        <v>6</v>
      </c>
      <c r="BO37" s="22" t="s">
        <v>7</v>
      </c>
      <c r="BP37" s="22" t="s">
        <v>8</v>
      </c>
      <c r="BQ37" s="22" t="s">
        <v>9</v>
      </c>
      <c r="BR37" s="22" t="s">
        <v>10</v>
      </c>
      <c r="BS37" s="29" t="s">
        <v>34</v>
      </c>
    </row>
    <row r="38" spans="1:71" x14ac:dyDescent="0.15">
      <c r="A38" s="7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11"/>
      <c r="T38" s="7"/>
      <c r="AK38" s="11"/>
      <c r="AM38" s="7"/>
      <c r="BD38" s="11"/>
      <c r="BF38" s="12" t="s">
        <v>30</v>
      </c>
      <c r="BG38" s="23">
        <v>250</v>
      </c>
      <c r="BH38" s="23">
        <v>150</v>
      </c>
      <c r="BI38" s="23">
        <v>200</v>
      </c>
      <c r="BJ38" s="23">
        <v>350</v>
      </c>
      <c r="BK38" s="23">
        <v>350</v>
      </c>
      <c r="BL38" s="23">
        <v>300</v>
      </c>
      <c r="BM38" s="23">
        <v>200</v>
      </c>
      <c r="BN38" s="23">
        <v>200</v>
      </c>
      <c r="BO38" s="23">
        <v>250</v>
      </c>
      <c r="BP38" s="23">
        <v>300</v>
      </c>
      <c r="BQ38" s="23">
        <v>300</v>
      </c>
      <c r="BR38" s="23">
        <v>250</v>
      </c>
      <c r="BS38" s="19">
        <f>SUM(BG38:BR38)</f>
        <v>3100</v>
      </c>
    </row>
    <row r="39" spans="1:71" x14ac:dyDescent="0.15">
      <c r="A39" s="7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11"/>
      <c r="T39" s="7"/>
      <c r="AK39" s="11"/>
      <c r="AM39" s="7"/>
      <c r="BD39" s="11"/>
      <c r="BF39" s="17" t="s">
        <v>31</v>
      </c>
      <c r="BG39" s="24">
        <f t="shared" ref="BG39:BR39" si="13">BG38*0.97</f>
        <v>242.5</v>
      </c>
      <c r="BH39" s="24">
        <f t="shared" si="13"/>
        <v>145.5</v>
      </c>
      <c r="BI39" s="24">
        <f t="shared" si="13"/>
        <v>194</v>
      </c>
      <c r="BJ39" s="24">
        <f t="shared" si="13"/>
        <v>339.5</v>
      </c>
      <c r="BK39" s="24">
        <f t="shared" si="13"/>
        <v>339.5</v>
      </c>
      <c r="BL39" s="24">
        <f t="shared" si="13"/>
        <v>291</v>
      </c>
      <c r="BM39" s="24">
        <f t="shared" si="13"/>
        <v>194</v>
      </c>
      <c r="BN39" s="24">
        <f t="shared" si="13"/>
        <v>194</v>
      </c>
      <c r="BO39" s="24">
        <f t="shared" si="13"/>
        <v>242.5</v>
      </c>
      <c r="BP39" s="24">
        <f t="shared" si="13"/>
        <v>291</v>
      </c>
      <c r="BQ39" s="24">
        <f t="shared" si="13"/>
        <v>291</v>
      </c>
      <c r="BR39" s="24">
        <f t="shared" si="13"/>
        <v>242.5</v>
      </c>
      <c r="BS39" s="19">
        <f>SUM(BG39:BR39)</f>
        <v>3007</v>
      </c>
    </row>
    <row r="40" spans="1:71" x14ac:dyDescent="0.15">
      <c r="A40" s="7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11"/>
      <c r="T40" s="7"/>
      <c r="AK40" s="11"/>
      <c r="AM40" s="7"/>
      <c r="BD40" s="11"/>
      <c r="BF40" s="17" t="s">
        <v>28</v>
      </c>
      <c r="BG40" s="24">
        <v>250</v>
      </c>
      <c r="BH40" s="26">
        <v>150</v>
      </c>
      <c r="BI40" s="26">
        <v>190</v>
      </c>
      <c r="BJ40" s="26">
        <v>350</v>
      </c>
      <c r="BK40" s="26">
        <v>360</v>
      </c>
      <c r="BL40" s="26">
        <v>320</v>
      </c>
      <c r="BM40" s="27">
        <v>200</v>
      </c>
      <c r="BN40" s="27">
        <v>185</v>
      </c>
      <c r="BO40" s="27">
        <v>250</v>
      </c>
      <c r="BP40" s="28"/>
      <c r="BQ40" s="27"/>
      <c r="BR40" s="27"/>
      <c r="BS40" s="19">
        <f>SUM(BG40:BR40)</f>
        <v>2255</v>
      </c>
    </row>
    <row r="41" spans="1:71" x14ac:dyDescent="0.15">
      <c r="A41" s="7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11"/>
      <c r="T41" s="7"/>
      <c r="AK41" s="11"/>
      <c r="AM41" s="7"/>
      <c r="BD41" s="11"/>
      <c r="BF41" s="12" t="s">
        <v>32</v>
      </c>
      <c r="BG41" s="22">
        <f>BG38</f>
        <v>250</v>
      </c>
      <c r="BH41" s="22">
        <f t="shared" ref="BH41:BR41" si="14">BG41+BH38</f>
        <v>400</v>
      </c>
      <c r="BI41" s="22">
        <f t="shared" si="14"/>
        <v>600</v>
      </c>
      <c r="BJ41" s="22">
        <f t="shared" si="14"/>
        <v>950</v>
      </c>
      <c r="BK41" s="22">
        <f t="shared" si="14"/>
        <v>1300</v>
      </c>
      <c r="BL41" s="22">
        <f t="shared" si="14"/>
        <v>1600</v>
      </c>
      <c r="BM41" s="22">
        <f t="shared" si="14"/>
        <v>1800</v>
      </c>
      <c r="BN41" s="22">
        <f t="shared" si="14"/>
        <v>2000</v>
      </c>
      <c r="BO41" s="22">
        <f t="shared" si="14"/>
        <v>2250</v>
      </c>
      <c r="BP41" s="22">
        <f t="shared" si="14"/>
        <v>2550</v>
      </c>
      <c r="BQ41" s="22">
        <f t="shared" si="14"/>
        <v>2850</v>
      </c>
      <c r="BR41" s="22">
        <f t="shared" si="14"/>
        <v>3100</v>
      </c>
    </row>
    <row r="42" spans="1:71" x14ac:dyDescent="0.15">
      <c r="A42" s="7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11"/>
      <c r="T42" s="7"/>
      <c r="AK42" s="11"/>
      <c r="AM42" s="7"/>
      <c r="BD42" s="11"/>
      <c r="BF42" s="17" t="s">
        <v>33</v>
      </c>
      <c r="BG42" s="21">
        <f>BG39</f>
        <v>242.5</v>
      </c>
      <c r="BH42" s="21">
        <f t="shared" ref="BH42:BR42" si="15">BG42+BH39</f>
        <v>388</v>
      </c>
      <c r="BI42" s="21">
        <f t="shared" si="15"/>
        <v>582</v>
      </c>
      <c r="BJ42" s="21">
        <f t="shared" si="15"/>
        <v>921.5</v>
      </c>
      <c r="BK42" s="21">
        <f t="shared" si="15"/>
        <v>1261</v>
      </c>
      <c r="BL42" s="21">
        <f t="shared" si="15"/>
        <v>1552</v>
      </c>
      <c r="BM42" s="21">
        <f t="shared" si="15"/>
        <v>1746</v>
      </c>
      <c r="BN42" s="21">
        <f t="shared" si="15"/>
        <v>1940</v>
      </c>
      <c r="BO42" s="21">
        <f t="shared" si="15"/>
        <v>2182.5</v>
      </c>
      <c r="BP42" s="21">
        <f t="shared" si="15"/>
        <v>2473.5</v>
      </c>
      <c r="BQ42" s="21">
        <f t="shared" si="15"/>
        <v>2764.5</v>
      </c>
      <c r="BR42" s="21">
        <f t="shared" si="15"/>
        <v>3007</v>
      </c>
    </row>
    <row r="43" spans="1:71" x14ac:dyDescent="0.15">
      <c r="A43" s="7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11"/>
      <c r="T43" s="7"/>
      <c r="AK43" s="11"/>
      <c r="AM43" s="7"/>
      <c r="BD43" s="11"/>
      <c r="BF43" s="17" t="s">
        <v>29</v>
      </c>
      <c r="BG43" s="21">
        <f>BG40</f>
        <v>250</v>
      </c>
      <c r="BH43" s="21">
        <f t="shared" ref="BH43:BO43" si="16">BG43+BH40</f>
        <v>400</v>
      </c>
      <c r="BI43" s="21">
        <f t="shared" si="16"/>
        <v>590</v>
      </c>
      <c r="BJ43" s="21">
        <f t="shared" si="16"/>
        <v>940</v>
      </c>
      <c r="BK43" s="21">
        <f t="shared" si="16"/>
        <v>1300</v>
      </c>
      <c r="BL43" s="21">
        <f t="shared" si="16"/>
        <v>1620</v>
      </c>
      <c r="BM43" s="21">
        <f t="shared" si="16"/>
        <v>1820</v>
      </c>
      <c r="BN43" s="21">
        <f t="shared" si="16"/>
        <v>2005</v>
      </c>
      <c r="BO43" s="21">
        <f t="shared" si="16"/>
        <v>2255</v>
      </c>
      <c r="BP43" s="21"/>
      <c r="BQ43" s="21"/>
      <c r="BR43" s="21"/>
    </row>
    <row r="44" spans="1:71" x14ac:dyDescent="0.15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6"/>
      <c r="T44" s="14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6"/>
      <c r="AM44" s="14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6"/>
    </row>
    <row r="45" spans="1:71" x14ac:dyDescent="0.15">
      <c r="BF45" s="1" t="s">
        <v>27</v>
      </c>
    </row>
    <row r="46" spans="1:71" x14ac:dyDescent="0.15">
      <c r="BF46" s="12"/>
      <c r="BG46" s="22" t="s">
        <v>13</v>
      </c>
      <c r="BH46" s="22" t="s">
        <v>0</v>
      </c>
      <c r="BI46" s="22" t="s">
        <v>1</v>
      </c>
      <c r="BJ46" s="22" t="s">
        <v>2</v>
      </c>
      <c r="BK46" s="22" t="s">
        <v>3</v>
      </c>
      <c r="BL46" s="22" t="s">
        <v>4</v>
      </c>
      <c r="BM46" s="22" t="s">
        <v>5</v>
      </c>
      <c r="BN46" s="22" t="s">
        <v>6</v>
      </c>
      <c r="BO46" s="22" t="s">
        <v>7</v>
      </c>
      <c r="BP46" s="22" t="s">
        <v>8</v>
      </c>
      <c r="BQ46" s="22" t="s">
        <v>9</v>
      </c>
      <c r="BR46" s="22" t="s">
        <v>10</v>
      </c>
      <c r="BS46" s="29" t="s">
        <v>34</v>
      </c>
    </row>
    <row r="47" spans="1:71" x14ac:dyDescent="0.15">
      <c r="BF47" s="12" t="s">
        <v>30</v>
      </c>
      <c r="BG47" s="23">
        <v>200</v>
      </c>
      <c r="BH47" s="23">
        <v>100</v>
      </c>
      <c r="BI47" s="23">
        <v>200</v>
      </c>
      <c r="BJ47" s="23">
        <v>300</v>
      </c>
      <c r="BK47" s="23">
        <v>300</v>
      </c>
      <c r="BL47" s="23">
        <v>250</v>
      </c>
      <c r="BM47" s="23">
        <v>150</v>
      </c>
      <c r="BN47" s="23">
        <v>150</v>
      </c>
      <c r="BO47" s="23">
        <v>200</v>
      </c>
      <c r="BP47" s="23">
        <v>250</v>
      </c>
      <c r="BQ47" s="23">
        <v>250</v>
      </c>
      <c r="BR47" s="23">
        <v>200</v>
      </c>
      <c r="BS47" s="19">
        <f>SUM(BG47:BR47)</f>
        <v>2550</v>
      </c>
    </row>
    <row r="48" spans="1:71" x14ac:dyDescent="0.15">
      <c r="BF48" s="17" t="s">
        <v>31</v>
      </c>
      <c r="BG48" s="24">
        <f t="shared" ref="BG48:BR48" si="17">BG47*0.97</f>
        <v>194</v>
      </c>
      <c r="BH48" s="24">
        <f t="shared" si="17"/>
        <v>97</v>
      </c>
      <c r="BI48" s="24">
        <f t="shared" si="17"/>
        <v>194</v>
      </c>
      <c r="BJ48" s="24">
        <f t="shared" si="17"/>
        <v>291</v>
      </c>
      <c r="BK48" s="24">
        <f t="shared" si="17"/>
        <v>291</v>
      </c>
      <c r="BL48" s="24">
        <f t="shared" si="17"/>
        <v>242.5</v>
      </c>
      <c r="BM48" s="24">
        <f t="shared" si="17"/>
        <v>145.5</v>
      </c>
      <c r="BN48" s="24">
        <f t="shared" si="17"/>
        <v>145.5</v>
      </c>
      <c r="BO48" s="24">
        <f t="shared" si="17"/>
        <v>194</v>
      </c>
      <c r="BP48" s="24">
        <f t="shared" si="17"/>
        <v>242.5</v>
      </c>
      <c r="BQ48" s="24">
        <f t="shared" si="17"/>
        <v>242.5</v>
      </c>
      <c r="BR48" s="24">
        <f t="shared" si="17"/>
        <v>194</v>
      </c>
      <c r="BS48" s="30">
        <f>SUM(BG48:BR48)</f>
        <v>2473.5</v>
      </c>
    </row>
    <row r="49" spans="58:84" x14ac:dyDescent="0.15">
      <c r="BF49" s="17" t="s">
        <v>28</v>
      </c>
      <c r="BG49" s="24">
        <v>190</v>
      </c>
      <c r="BH49" s="26">
        <v>100</v>
      </c>
      <c r="BI49" s="26">
        <v>200</v>
      </c>
      <c r="BJ49" s="26">
        <v>300</v>
      </c>
      <c r="BK49" s="26">
        <v>320</v>
      </c>
      <c r="BL49" s="26">
        <v>270</v>
      </c>
      <c r="BM49" s="27">
        <v>150</v>
      </c>
      <c r="BN49" s="27">
        <v>140</v>
      </c>
      <c r="BO49" s="27">
        <v>210</v>
      </c>
      <c r="BP49" s="28"/>
      <c r="BQ49" s="27"/>
      <c r="BR49" s="27"/>
      <c r="BS49" s="30">
        <f>SUM(BG49:BR49)</f>
        <v>1880</v>
      </c>
      <c r="BT49" s="30"/>
      <c r="BU49"/>
      <c r="BV49"/>
      <c r="BW49"/>
      <c r="BX49"/>
      <c r="BY49"/>
      <c r="BZ49"/>
      <c r="CA49"/>
      <c r="CB49"/>
      <c r="CC49"/>
      <c r="CD49"/>
      <c r="CE49"/>
      <c r="CF49"/>
    </row>
    <row r="50" spans="58:84" x14ac:dyDescent="0.15">
      <c r="BF50" s="12" t="s">
        <v>32</v>
      </c>
      <c r="BG50" s="22">
        <f>BG47</f>
        <v>200</v>
      </c>
      <c r="BH50" s="22">
        <f t="shared" ref="BH50:BR50" si="18">BG50+BH47</f>
        <v>300</v>
      </c>
      <c r="BI50" s="22">
        <f t="shared" si="18"/>
        <v>500</v>
      </c>
      <c r="BJ50" s="22">
        <f t="shared" si="18"/>
        <v>800</v>
      </c>
      <c r="BK50" s="22">
        <f t="shared" si="18"/>
        <v>1100</v>
      </c>
      <c r="BL50" s="22">
        <f t="shared" si="18"/>
        <v>1350</v>
      </c>
      <c r="BM50" s="22">
        <f t="shared" si="18"/>
        <v>1500</v>
      </c>
      <c r="BN50" s="22">
        <f t="shared" si="18"/>
        <v>1650</v>
      </c>
      <c r="BO50" s="22">
        <f t="shared" si="18"/>
        <v>1850</v>
      </c>
      <c r="BP50" s="22">
        <f t="shared" si="18"/>
        <v>2100</v>
      </c>
      <c r="BQ50" s="22">
        <f t="shared" si="18"/>
        <v>2350</v>
      </c>
      <c r="BR50" s="22">
        <f t="shared" si="18"/>
        <v>2550</v>
      </c>
      <c r="BS50" s="30"/>
      <c r="BT50" s="30"/>
      <c r="BU50"/>
      <c r="BV50"/>
      <c r="BW50"/>
      <c r="BX50"/>
      <c r="BY50"/>
      <c r="BZ50"/>
      <c r="CA50"/>
      <c r="CB50"/>
      <c r="CC50"/>
      <c r="CD50"/>
      <c r="CE50"/>
      <c r="CF50"/>
    </row>
    <row r="51" spans="58:84" x14ac:dyDescent="0.15">
      <c r="BF51" s="17" t="s">
        <v>33</v>
      </c>
      <c r="BG51" s="21">
        <f>BG48</f>
        <v>194</v>
      </c>
      <c r="BH51" s="21">
        <f t="shared" ref="BH51:BR51" si="19">BG51+BH48</f>
        <v>291</v>
      </c>
      <c r="BI51" s="21">
        <f t="shared" si="19"/>
        <v>485</v>
      </c>
      <c r="BJ51" s="21">
        <f t="shared" si="19"/>
        <v>776</v>
      </c>
      <c r="BK51" s="21">
        <f t="shared" si="19"/>
        <v>1067</v>
      </c>
      <c r="BL51" s="21">
        <f t="shared" si="19"/>
        <v>1309.5</v>
      </c>
      <c r="BM51" s="21">
        <f t="shared" si="19"/>
        <v>1455</v>
      </c>
      <c r="BN51" s="21">
        <f t="shared" si="19"/>
        <v>1600.5</v>
      </c>
      <c r="BO51" s="21">
        <f t="shared" si="19"/>
        <v>1794.5</v>
      </c>
      <c r="BP51" s="21">
        <f t="shared" si="19"/>
        <v>2037</v>
      </c>
      <c r="BQ51" s="21">
        <f t="shared" si="19"/>
        <v>2279.5</v>
      </c>
      <c r="BR51" s="21">
        <f t="shared" si="19"/>
        <v>2473.5</v>
      </c>
      <c r="BS51" s="30"/>
      <c r="BT51" s="30"/>
      <c r="BU51"/>
      <c r="BV51"/>
      <c r="BW51"/>
      <c r="BX51"/>
      <c r="BY51"/>
      <c r="BZ51"/>
      <c r="CA51"/>
      <c r="CB51"/>
      <c r="CC51"/>
      <c r="CD51"/>
      <c r="CE51"/>
      <c r="CF51"/>
    </row>
    <row r="52" spans="58:84" x14ac:dyDescent="0.15">
      <c r="BF52" s="17" t="s">
        <v>29</v>
      </c>
      <c r="BG52" s="21">
        <f>BG49</f>
        <v>190</v>
      </c>
      <c r="BH52" s="21">
        <f t="shared" ref="BH52:BO52" si="20">BG52+BH49</f>
        <v>290</v>
      </c>
      <c r="BI52" s="21">
        <f t="shared" si="20"/>
        <v>490</v>
      </c>
      <c r="BJ52" s="21">
        <f t="shared" si="20"/>
        <v>790</v>
      </c>
      <c r="BK52" s="21">
        <f t="shared" si="20"/>
        <v>1110</v>
      </c>
      <c r="BL52" s="21">
        <f t="shared" si="20"/>
        <v>1380</v>
      </c>
      <c r="BM52" s="21">
        <f t="shared" si="20"/>
        <v>1530</v>
      </c>
      <c r="BN52" s="21">
        <f t="shared" si="20"/>
        <v>1670</v>
      </c>
      <c r="BO52" s="21">
        <f t="shared" si="20"/>
        <v>1880</v>
      </c>
      <c r="BP52" s="21"/>
      <c r="BQ52" s="21"/>
      <c r="BR52" s="21"/>
      <c r="BS52" s="30"/>
      <c r="BT52" s="30"/>
      <c r="BU52"/>
      <c r="BV52"/>
      <c r="BW52"/>
      <c r="BX52"/>
      <c r="BY52"/>
      <c r="BZ52"/>
      <c r="CA52"/>
      <c r="CB52"/>
      <c r="CC52"/>
      <c r="CD52"/>
      <c r="CE52"/>
      <c r="CF52"/>
    </row>
    <row r="53" spans="58:84" x14ac:dyDescent="0.15">
      <c r="BT53" s="30"/>
      <c r="BU53"/>
      <c r="BV53"/>
      <c r="BW53"/>
      <c r="BX53"/>
      <c r="BY53"/>
      <c r="BZ53"/>
      <c r="CA53"/>
      <c r="CB53"/>
      <c r="CC53"/>
      <c r="CD53"/>
      <c r="CE53"/>
      <c r="CF53"/>
    </row>
    <row r="54" spans="58:84" x14ac:dyDescent="0.15">
      <c r="BF54" s="1" t="s">
        <v>25</v>
      </c>
    </row>
    <row r="55" spans="58:84" x14ac:dyDescent="0.15">
      <c r="BF55" s="12"/>
      <c r="BG55" s="22" t="s">
        <v>13</v>
      </c>
      <c r="BH55" s="22" t="s">
        <v>0</v>
      </c>
      <c r="BI55" s="22" t="s">
        <v>1</v>
      </c>
      <c r="BJ55" s="22" t="s">
        <v>2</v>
      </c>
      <c r="BK55" s="22" t="s">
        <v>3</v>
      </c>
      <c r="BL55" s="22" t="s">
        <v>4</v>
      </c>
      <c r="BM55" s="22" t="s">
        <v>5</v>
      </c>
      <c r="BN55" s="22" t="s">
        <v>6</v>
      </c>
      <c r="BO55" s="22" t="s">
        <v>7</v>
      </c>
      <c r="BP55" s="22" t="s">
        <v>8</v>
      </c>
      <c r="BQ55" s="22" t="s">
        <v>9</v>
      </c>
      <c r="BR55" s="22" t="s">
        <v>10</v>
      </c>
      <c r="BS55" s="29" t="s">
        <v>34</v>
      </c>
    </row>
    <row r="56" spans="58:84" x14ac:dyDescent="0.15">
      <c r="BF56" s="12" t="s">
        <v>30</v>
      </c>
      <c r="BG56" s="23">
        <v>150</v>
      </c>
      <c r="BH56" s="23">
        <v>100</v>
      </c>
      <c r="BI56" s="23">
        <v>150</v>
      </c>
      <c r="BJ56" s="23">
        <v>250</v>
      </c>
      <c r="BK56" s="23">
        <v>250</v>
      </c>
      <c r="BL56" s="23">
        <v>200</v>
      </c>
      <c r="BM56" s="23">
        <v>150</v>
      </c>
      <c r="BN56" s="23">
        <v>150</v>
      </c>
      <c r="BO56" s="23">
        <v>200</v>
      </c>
      <c r="BP56" s="23">
        <v>200</v>
      </c>
      <c r="BQ56" s="23">
        <v>200</v>
      </c>
      <c r="BR56" s="23">
        <v>150</v>
      </c>
      <c r="BS56" s="19">
        <f>SUM(BG56:BR56)</f>
        <v>2150</v>
      </c>
    </row>
    <row r="57" spans="58:84" x14ac:dyDescent="0.15">
      <c r="BF57" s="17" t="s">
        <v>31</v>
      </c>
      <c r="BG57" s="24">
        <f t="shared" ref="BG57:BR57" si="21">BG56*0.97</f>
        <v>145.5</v>
      </c>
      <c r="BH57" s="24">
        <f t="shared" si="21"/>
        <v>97</v>
      </c>
      <c r="BI57" s="24">
        <f t="shared" si="21"/>
        <v>145.5</v>
      </c>
      <c r="BJ57" s="24">
        <f t="shared" si="21"/>
        <v>242.5</v>
      </c>
      <c r="BK57" s="24">
        <f t="shared" si="21"/>
        <v>242.5</v>
      </c>
      <c r="BL57" s="24">
        <f t="shared" si="21"/>
        <v>194</v>
      </c>
      <c r="BM57" s="24">
        <f t="shared" si="21"/>
        <v>145.5</v>
      </c>
      <c r="BN57" s="24">
        <f t="shared" si="21"/>
        <v>145.5</v>
      </c>
      <c r="BO57" s="24">
        <f t="shared" si="21"/>
        <v>194</v>
      </c>
      <c r="BP57" s="24">
        <f t="shared" si="21"/>
        <v>194</v>
      </c>
      <c r="BQ57" s="24">
        <f t="shared" si="21"/>
        <v>194</v>
      </c>
      <c r="BR57" s="24">
        <f t="shared" si="21"/>
        <v>145.5</v>
      </c>
      <c r="BS57" s="30">
        <f>SUM(BG57:BR57)</f>
        <v>2085.5</v>
      </c>
    </row>
    <row r="58" spans="58:84" x14ac:dyDescent="0.15">
      <c r="BF58" s="17" t="s">
        <v>28</v>
      </c>
      <c r="BG58" s="24">
        <v>150</v>
      </c>
      <c r="BH58" s="26">
        <v>100</v>
      </c>
      <c r="BI58" s="26">
        <v>150</v>
      </c>
      <c r="BJ58" s="26">
        <v>250</v>
      </c>
      <c r="BK58" s="26">
        <v>260</v>
      </c>
      <c r="BL58" s="26">
        <v>210</v>
      </c>
      <c r="BM58" s="27">
        <v>140</v>
      </c>
      <c r="BN58" s="27">
        <v>130</v>
      </c>
      <c r="BO58" s="27">
        <v>190</v>
      </c>
      <c r="BP58" s="28"/>
      <c r="BQ58" s="27"/>
      <c r="BR58" s="27"/>
      <c r="BS58" s="30">
        <f>SUM(BG58:BR58)</f>
        <v>1580</v>
      </c>
    </row>
    <row r="59" spans="58:84" x14ac:dyDescent="0.15">
      <c r="BF59" s="12" t="s">
        <v>32</v>
      </c>
      <c r="BG59" s="22">
        <f>BG56</f>
        <v>150</v>
      </c>
      <c r="BH59" s="22">
        <f t="shared" ref="BH59:BR59" si="22">BG59+BH56</f>
        <v>250</v>
      </c>
      <c r="BI59" s="22">
        <f t="shared" si="22"/>
        <v>400</v>
      </c>
      <c r="BJ59" s="22">
        <f t="shared" si="22"/>
        <v>650</v>
      </c>
      <c r="BK59" s="22">
        <f t="shared" si="22"/>
        <v>900</v>
      </c>
      <c r="BL59" s="22">
        <f t="shared" si="22"/>
        <v>1100</v>
      </c>
      <c r="BM59" s="22">
        <f t="shared" si="22"/>
        <v>1250</v>
      </c>
      <c r="BN59" s="22">
        <f t="shared" si="22"/>
        <v>1400</v>
      </c>
      <c r="BO59" s="22">
        <f t="shared" si="22"/>
        <v>1600</v>
      </c>
      <c r="BP59" s="22">
        <f t="shared" si="22"/>
        <v>1800</v>
      </c>
      <c r="BQ59" s="22">
        <f t="shared" si="22"/>
        <v>2000</v>
      </c>
      <c r="BR59" s="22">
        <f t="shared" si="22"/>
        <v>2150</v>
      </c>
    </row>
    <row r="60" spans="58:84" x14ac:dyDescent="0.15">
      <c r="BF60" s="17" t="s">
        <v>33</v>
      </c>
      <c r="BG60" s="21">
        <f>BG57</f>
        <v>145.5</v>
      </c>
      <c r="BH60" s="21">
        <f t="shared" ref="BH60:BR60" si="23">BG60+BH57</f>
        <v>242.5</v>
      </c>
      <c r="BI60" s="21">
        <f t="shared" si="23"/>
        <v>388</v>
      </c>
      <c r="BJ60" s="21">
        <f t="shared" si="23"/>
        <v>630.5</v>
      </c>
      <c r="BK60" s="21">
        <f t="shared" si="23"/>
        <v>873</v>
      </c>
      <c r="BL60" s="21">
        <f t="shared" si="23"/>
        <v>1067</v>
      </c>
      <c r="BM60" s="21">
        <f t="shared" si="23"/>
        <v>1212.5</v>
      </c>
      <c r="BN60" s="21">
        <f t="shared" si="23"/>
        <v>1358</v>
      </c>
      <c r="BO60" s="21">
        <f t="shared" si="23"/>
        <v>1552</v>
      </c>
      <c r="BP60" s="21">
        <f t="shared" si="23"/>
        <v>1746</v>
      </c>
      <c r="BQ60" s="21">
        <f t="shared" si="23"/>
        <v>1940</v>
      </c>
      <c r="BR60" s="21">
        <f t="shared" si="23"/>
        <v>2085.5</v>
      </c>
    </row>
    <row r="61" spans="58:84" x14ac:dyDescent="0.15">
      <c r="BF61" s="17" t="s">
        <v>29</v>
      </c>
      <c r="BG61" s="21">
        <f>BG58</f>
        <v>150</v>
      </c>
      <c r="BH61" s="21">
        <f t="shared" ref="BH61:BO61" si="24">BG61+BH58</f>
        <v>250</v>
      </c>
      <c r="BI61" s="21">
        <f t="shared" si="24"/>
        <v>400</v>
      </c>
      <c r="BJ61" s="21">
        <f t="shared" si="24"/>
        <v>650</v>
      </c>
      <c r="BK61" s="21">
        <f t="shared" si="24"/>
        <v>910</v>
      </c>
      <c r="BL61" s="21">
        <f t="shared" si="24"/>
        <v>1120</v>
      </c>
      <c r="BM61" s="21">
        <f t="shared" si="24"/>
        <v>1260</v>
      </c>
      <c r="BN61" s="21">
        <f t="shared" si="24"/>
        <v>1390</v>
      </c>
      <c r="BO61" s="21">
        <f t="shared" si="24"/>
        <v>1580</v>
      </c>
      <c r="BP61" s="21"/>
      <c r="BQ61" s="21"/>
      <c r="BR61" s="21"/>
    </row>
    <row r="70" spans="72:95" ht="4.5" customHeight="1" x14ac:dyDescent="0.15"/>
    <row r="71" spans="72:95" x14ac:dyDescent="0.15">
      <c r="BT71" s="31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</row>
    <row r="72" spans="72:95" x14ac:dyDescent="0.15">
      <c r="BT72" s="31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</row>
    <row r="73" spans="72:95" ht="4.5" customHeight="1" x14ac:dyDescent="0.15"/>
  </sheetData>
  <mergeCells count="121">
    <mergeCell ref="AY1:BD1"/>
    <mergeCell ref="AY2:BD2"/>
    <mergeCell ref="AY3:AZ3"/>
    <mergeCell ref="BA3:BB3"/>
    <mergeCell ref="BC3:BD3"/>
    <mergeCell ref="A6:F7"/>
    <mergeCell ref="J6:L6"/>
    <mergeCell ref="M6:O6"/>
    <mergeCell ref="AC6:AE6"/>
    <mergeCell ref="AF6:AH6"/>
    <mergeCell ref="AV6:AX6"/>
    <mergeCell ref="AY6:BA6"/>
    <mergeCell ref="J7:L8"/>
    <mergeCell ref="M7:O8"/>
    <mergeCell ref="AC7:AE8"/>
    <mergeCell ref="AF7:AH8"/>
    <mergeCell ref="AV7:AX8"/>
    <mergeCell ref="AY7:BA8"/>
    <mergeCell ref="A8:D9"/>
    <mergeCell ref="T8:W9"/>
    <mergeCell ref="AM8:AP9"/>
    <mergeCell ref="J9:L9"/>
    <mergeCell ref="M9:O9"/>
    <mergeCell ref="AC9:AE9"/>
    <mergeCell ref="AF9:AH9"/>
    <mergeCell ref="AV9:AX9"/>
    <mergeCell ref="AY9:BA9"/>
    <mergeCell ref="D11:F11"/>
    <mergeCell ref="G11:I11"/>
    <mergeCell ref="J11:L11"/>
    <mergeCell ref="M11:O11"/>
    <mergeCell ref="W11:Y11"/>
    <mergeCell ref="Z11:AB11"/>
    <mergeCell ref="AC11:AE11"/>
    <mergeCell ref="AF11:AH11"/>
    <mergeCell ref="AP11:AR11"/>
    <mergeCell ref="AS11:AU11"/>
    <mergeCell ref="AV11:AX11"/>
    <mergeCell ref="AY11:BA11"/>
    <mergeCell ref="D12:F12"/>
    <mergeCell ref="G12:I12"/>
    <mergeCell ref="J12:L12"/>
    <mergeCell ref="M12:O12"/>
    <mergeCell ref="W12:Y12"/>
    <mergeCell ref="Z12:AB12"/>
    <mergeCell ref="AC12:AE12"/>
    <mergeCell ref="AF12:AH12"/>
    <mergeCell ref="AP12:AR12"/>
    <mergeCell ref="AS12:AU12"/>
    <mergeCell ref="AV12:AX12"/>
    <mergeCell ref="AY12:BA12"/>
    <mergeCell ref="D13:F13"/>
    <mergeCell ref="G13:I13"/>
    <mergeCell ref="J13:L13"/>
    <mergeCell ref="M13:O13"/>
    <mergeCell ref="W13:Y13"/>
    <mergeCell ref="Z13:AB13"/>
    <mergeCell ref="AC13:AE13"/>
    <mergeCell ref="AF13:AH13"/>
    <mergeCell ref="AP13:AR13"/>
    <mergeCell ref="AS13:AU13"/>
    <mergeCell ref="AV13:AX13"/>
    <mergeCell ref="AY13:BA13"/>
    <mergeCell ref="A26:F27"/>
    <mergeCell ref="J26:L26"/>
    <mergeCell ref="M26:O26"/>
    <mergeCell ref="AC26:AE26"/>
    <mergeCell ref="AF26:AH26"/>
    <mergeCell ref="AV26:AX26"/>
    <mergeCell ref="AY26:BA26"/>
    <mergeCell ref="J27:L28"/>
    <mergeCell ref="M27:O28"/>
    <mergeCell ref="AC27:AE28"/>
    <mergeCell ref="AF27:AH28"/>
    <mergeCell ref="AV27:AX28"/>
    <mergeCell ref="AY27:BA28"/>
    <mergeCell ref="A28:D29"/>
    <mergeCell ref="T28:W29"/>
    <mergeCell ref="AM28:AP29"/>
    <mergeCell ref="J29:L29"/>
    <mergeCell ref="M29:O29"/>
    <mergeCell ref="AC29:AE29"/>
    <mergeCell ref="AF29:AH29"/>
    <mergeCell ref="AV29:AX29"/>
    <mergeCell ref="AY29:BA29"/>
    <mergeCell ref="D31:F31"/>
    <mergeCell ref="G31:I31"/>
    <mergeCell ref="J31:L31"/>
    <mergeCell ref="M31:O31"/>
    <mergeCell ref="W31:Y31"/>
    <mergeCell ref="Z31:AB31"/>
    <mergeCell ref="AC31:AE31"/>
    <mergeCell ref="AF31:AH31"/>
    <mergeCell ref="AP31:AR31"/>
    <mergeCell ref="AS31:AU31"/>
    <mergeCell ref="AV31:AX31"/>
    <mergeCell ref="AY31:BA31"/>
    <mergeCell ref="D32:F32"/>
    <mergeCell ref="G32:I32"/>
    <mergeCell ref="J32:L32"/>
    <mergeCell ref="M32:O32"/>
    <mergeCell ref="W32:Y32"/>
    <mergeCell ref="Z32:AB32"/>
    <mergeCell ref="AC32:AE32"/>
    <mergeCell ref="AF32:AH32"/>
    <mergeCell ref="AP32:AR32"/>
    <mergeCell ref="AS32:AU32"/>
    <mergeCell ref="AV32:AX32"/>
    <mergeCell ref="AY32:BA32"/>
    <mergeCell ref="D33:F33"/>
    <mergeCell ref="G33:I33"/>
    <mergeCell ref="J33:L33"/>
    <mergeCell ref="M33:O33"/>
    <mergeCell ref="W33:Y33"/>
    <mergeCell ref="Z33:AB33"/>
    <mergeCell ref="AC33:AE33"/>
    <mergeCell ref="AF33:AH33"/>
    <mergeCell ref="AP33:AR33"/>
    <mergeCell ref="AS33:AU33"/>
    <mergeCell ref="AV33:AX33"/>
    <mergeCell ref="AY33:BA33"/>
  </mergeCells>
  <phoneticPr fontId="3"/>
  <dataValidations count="1">
    <dataValidation type="list" allowBlank="1" showInputMessage="1" showErrorMessage="1" sqref="BG9">
      <formula1>$BU$10:$BU$21</formula1>
    </dataValidation>
  </dataValidations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1月</vt:lpstr>
      <vt:lpstr>2月</vt:lpstr>
      <vt:lpstr>3月</vt:lpstr>
      <vt:lpstr>'10月'!Print_Area</vt:lpstr>
      <vt:lpstr>'11月'!Print_Area</vt:lpstr>
      <vt:lpstr>'12月'!Print_Area</vt:lpstr>
      <vt:lpstr>'1月'!Print_Area</vt:lpstr>
      <vt:lpstr>'2月'!Print_Area</vt:lpstr>
      <vt:lpstr>'3月'!Print_Area</vt:lpstr>
      <vt:lpstr>'4月'!Print_Area</vt:lpstr>
      <vt:lpstr>'5月'!Print_Area</vt:lpstr>
      <vt:lpstr>'6月'!Print_Area</vt:lpstr>
      <vt:lpstr>'7月'!Print_Area</vt:lpstr>
      <vt:lpstr>'8月'!Print_Area</vt:lpstr>
      <vt:lpstr>'9月'!Print_Area</vt:lpstr>
    </vt:vector>
  </TitlesOfParts>
  <Company>トヨタ紡織株式会社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153047</dc:creator>
  <cp:lastModifiedBy>Fukumoto Shungo／福本　俊吾／AI</cp:lastModifiedBy>
  <cp:lastPrinted>2022-12-29T07:42:27Z</cp:lastPrinted>
  <dcterms:created xsi:type="dcterms:W3CDTF">2013-03-18T09:22:34Z</dcterms:created>
  <dcterms:modified xsi:type="dcterms:W3CDTF">2023-03-29T05:54:27Z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9bfa709-bde2-44ff-9994-028ef88d033d_Enabled">
    <vt:lpwstr>true</vt:lpwstr>
  </property>
  <property fmtid="{D5CDD505-2E9C-101B-9397-08002B2CF9AE}" pid="3" name="MSIP_Label_49bfa709-bde2-44ff-9994-028ef88d033d_SetDate">
    <vt:lpwstr>2022-12-29T05:13:48Z</vt:lpwstr>
  </property>
  <property fmtid="{D5CDD505-2E9C-101B-9397-08002B2CF9AE}" pid="4" name="MSIP_Label_49bfa709-bde2-44ff-9994-028ef88d033d_Method">
    <vt:lpwstr>Standard</vt:lpwstr>
  </property>
  <property fmtid="{D5CDD505-2E9C-101B-9397-08002B2CF9AE}" pid="5" name="MSIP_Label_49bfa709-bde2-44ff-9994-028ef88d033d_Name">
    <vt:lpwstr>一般</vt:lpwstr>
  </property>
  <property fmtid="{D5CDD505-2E9C-101B-9397-08002B2CF9AE}" pid="6" name="MSIP_Label_49bfa709-bde2-44ff-9994-028ef88d033d_SiteId">
    <vt:lpwstr>e91af347-08b9-41ce-bb76-f3785c28d0cf</vt:lpwstr>
  </property>
  <property fmtid="{D5CDD505-2E9C-101B-9397-08002B2CF9AE}" pid="7" name="MSIP_Label_49bfa709-bde2-44ff-9994-028ef88d033d_ActionId">
    <vt:lpwstr>2ee5b484-caf3-4e7b-a964-4bdd07d589a9</vt:lpwstr>
  </property>
  <property fmtid="{D5CDD505-2E9C-101B-9397-08002B2CF9AE}" pid="8" name="MSIP_Label_49bfa709-bde2-44ff-9994-028ef88d033d_ContentBits">
    <vt:lpwstr>0</vt:lpwstr>
  </property>
</Properties>
</file>