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4\業務部\調査・統計★\自動車部品出荷動向調査\2022出荷動向\調査依頼\"/>
    </mc:Choice>
  </mc:AlternateContent>
  <xr:revisionPtr revIDLastSave="0" documentId="13_ncr:1_{7AB39400-98FF-4942-AA1A-F5FD15FF99ED}" xr6:coauthVersionLast="47" xr6:coauthVersionMax="47" xr10:uidLastSave="{00000000-0000-0000-0000-000000000000}"/>
  <workbookProtection workbookAlgorithmName="SHA-512" workbookHashValue="xmTZOc3yMOiS8N3wc3ny0DEavr2scBim1svs2++jRmeXYMEK4yKMIlKyZ4Z/5UVPI5F8nbDJqRVZsj14ThcZkQ==" workbookSaltValue="xRYGZ/o15/ec8WeraOTcuQ==" workbookSpinCount="100000" lockStructure="1"/>
  <bookViews>
    <workbookView xWindow="-110" yWindow="-110" windowWidth="19420" windowHeight="10420" activeTab="1" xr2:uid="{00000000-000D-0000-FFFF-FFFF00000000}"/>
  </bookViews>
  <sheets>
    <sheet name="お願い" sheetId="1" r:id="rId1"/>
    <sheet name="出荷動向回答書" sheetId="2" r:id="rId2"/>
    <sheet name="&lt;事務局使用&gt; 抽出用（概況）" sheetId="5" r:id="rId3"/>
    <sheet name="&lt;事務局使用&gt; 抽出用（部品）" sheetId="4" r:id="rId4"/>
    <sheet name="&lt;事務局使用&gt; 入替用（部品）" sheetId="7" r:id="rId5"/>
    <sheet name="&lt;事務局使用&gt; 分類表" sheetId="3" r:id="rId6"/>
  </sheets>
  <definedNames>
    <definedName name="FAX" localSheetId="1">出荷動向回答書!$AL$13</definedName>
    <definedName name="_xlnm.Print_Area" localSheetId="2">'&lt;事務局使用&gt; 抽出用（概況）'!#REF!</definedName>
    <definedName name="_xlnm.Print_Area" localSheetId="1">出荷動向回答書!$A$1:$AW$420</definedName>
    <definedName name="TEL" localSheetId="1">出荷動向回答書!$AL$12</definedName>
    <definedName name="コード表１" localSheetId="2">#REF!</definedName>
    <definedName name="コード表２" localSheetId="5">'&lt;事務局使用&gt; 分類表'!$A$2:$B$169</definedName>
    <definedName name="タイトル" localSheetId="1">出荷動向回答書!$O$6</definedName>
    <definedName name="マル秘">出荷動向回答書!$AD$9</definedName>
    <definedName name="メーカー数" localSheetId="1">出荷動向回答書!$AO$18</definedName>
    <definedName name="メールアドレス" localSheetId="1">出荷動向回答書!$AL$14</definedName>
    <definedName name="会員コード" localSheetId="1">出荷動向回答書!$AS$3</definedName>
    <definedName name="会社名" localSheetId="1">出荷動向回答書!$F$10</definedName>
    <definedName name="会社名_タイトル" localSheetId="1">出荷動向回答書!$B$10</definedName>
    <definedName name="回答先" localSheetId="1">出荷動向回答書!$A$1</definedName>
    <definedName name="回答先_注釈" localSheetId="1">出荷動向回答書!$A$2</definedName>
    <definedName name="回答先メールアドレス" localSheetId="1">出荷動向回答書!$P$1</definedName>
    <definedName name="概況" localSheetId="1">出荷動向回答書!$A$9</definedName>
    <definedName name="支部コード" localSheetId="1">出荷動向回答書!$AM$3</definedName>
    <definedName name="資本金" localSheetId="1">出荷動向回答書!$F$12</definedName>
    <definedName name="資本金_タイトル" localSheetId="1">出荷動向回答書!$B$12</definedName>
    <definedName name="資本金_単位" localSheetId="1">出荷動向回答書!$S$12</definedName>
    <definedName name="従業員数" localSheetId="1">出荷動向回答書!$M$13</definedName>
    <definedName name="従業員数_タイトル" localSheetId="1">出荷動向回答書!$B$13</definedName>
    <definedName name="従業員数_単位" localSheetId="1">出荷動向回答書!$S$13</definedName>
    <definedName name="従業員数_注釈" localSheetId="1">出荷動向回答書!$F$13</definedName>
    <definedName name="出荷額1" localSheetId="1">出荷動向回答書!$A$15</definedName>
    <definedName name="出荷額2">出荷動向回答書!$B$22</definedName>
    <definedName name="担当者名" localSheetId="1">出荷動向回答書!$AL$11</definedName>
    <definedName name="担当部署名" localSheetId="1">出荷動向回答書!$AL$10</definedName>
    <definedName name="売上高" localSheetId="1">出荷動向回答書!$AB$18</definedName>
    <definedName name="売上高_C" localSheetId="1">出荷動向回答書!$AB$16</definedName>
    <definedName name="部品出荷額_A" localSheetId="1">出荷動向回答書!$H$16</definedName>
    <definedName name="部品出荷額以外_B" localSheetId="1">出荷動向回答書!$R$16</definedName>
    <definedName name="分類一覧" localSheetId="5">'&lt;事務局使用&gt; 分類表'!$A:$B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" i="7" l="1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G3" i="5"/>
  <c r="AL55" i="2"/>
  <c r="F3" i="5"/>
  <c r="E3" i="5"/>
  <c r="D3" i="5"/>
  <c r="Q13" i="7" l="1"/>
  <c r="X11" i="7"/>
  <c r="F54" i="2"/>
  <c r="M55" i="2"/>
  <c r="B148" i="2"/>
  <c r="H150" i="2"/>
  <c r="N150" i="2"/>
  <c r="T150" i="2"/>
  <c r="Z150" i="2"/>
  <c r="AF150" i="2"/>
  <c r="AL150" i="2"/>
  <c r="L3" i="5" l="1"/>
  <c r="B3" i="5"/>
  <c r="A3" i="5"/>
  <c r="I3" i="5"/>
  <c r="H3" i="5"/>
  <c r="C3" i="5"/>
  <c r="M3" i="5"/>
  <c r="V20" i="7"/>
  <c r="Z20" i="7"/>
  <c r="BF20" i="7"/>
  <c r="E1" i="7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AH1" i="7" s="1"/>
  <c r="AI1" i="7" s="1"/>
  <c r="AJ1" i="7" s="1"/>
  <c r="AK1" i="7" s="1"/>
  <c r="AL1" i="7" s="1"/>
  <c r="AM1" i="7" s="1"/>
  <c r="AN1" i="7" s="1"/>
  <c r="AO1" i="7" s="1"/>
  <c r="AP1" i="7" s="1"/>
  <c r="AQ1" i="7" s="1"/>
  <c r="AR1" i="7" s="1"/>
  <c r="AS1" i="7" s="1"/>
  <c r="AT1" i="7" s="1"/>
  <c r="AU1" i="7" s="1"/>
  <c r="AV1" i="7" s="1"/>
  <c r="AW1" i="7" s="1"/>
  <c r="AX1" i="7" s="1"/>
  <c r="AY1" i="7" s="1"/>
  <c r="AZ1" i="7" s="1"/>
  <c r="BA1" i="7" s="1"/>
  <c r="BB1" i="7" s="1"/>
  <c r="BC1" i="7" s="1"/>
  <c r="BD1" i="7" s="1"/>
  <c r="BE1" i="7" s="1"/>
  <c r="BF1" i="7" s="1"/>
  <c r="BG1" i="7" s="1"/>
  <c r="BH1" i="7" s="1"/>
  <c r="BI1" i="7" s="1"/>
  <c r="BJ1" i="7" s="1"/>
  <c r="BK1" i="7" s="1"/>
  <c r="BL1" i="7" s="1"/>
  <c r="E2" i="7"/>
  <c r="F2" i="7" s="1"/>
  <c r="G2" i="7" s="1"/>
  <c r="H2" i="7" s="1"/>
  <c r="I2" i="7" s="1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Y15" i="7" s="1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I15" i="7" s="1"/>
  <c r="BJ5" i="7"/>
  <c r="BK5" i="7"/>
  <c r="BL5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E13" i="7"/>
  <c r="F13" i="7"/>
  <c r="G13" i="7"/>
  <c r="H13" i="7"/>
  <c r="I13" i="7"/>
  <c r="J13" i="7"/>
  <c r="K13" i="7"/>
  <c r="L13" i="7"/>
  <c r="M13" i="7"/>
  <c r="N13" i="7"/>
  <c r="O13" i="7"/>
  <c r="P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D20" i="7" s="1"/>
  <c r="AE16" i="7"/>
  <c r="AF16" i="7"/>
  <c r="AG16" i="7"/>
  <c r="AH16" i="7"/>
  <c r="AH20" i="7" s="1"/>
  <c r="AI16" i="7"/>
  <c r="AJ16" i="7"/>
  <c r="AK16" i="7"/>
  <c r="AL16" i="7"/>
  <c r="AL20" i="7" s="1"/>
  <c r="AM16" i="7"/>
  <c r="AN16" i="7"/>
  <c r="AO16" i="7"/>
  <c r="AP16" i="7"/>
  <c r="AP20" i="7" s="1"/>
  <c r="AQ16" i="7"/>
  <c r="AR16" i="7"/>
  <c r="AS16" i="7"/>
  <c r="AT16" i="7"/>
  <c r="AT20" i="7" s="1"/>
  <c r="AU16" i="7"/>
  <c r="AV16" i="7"/>
  <c r="AW16" i="7"/>
  <c r="AX16" i="7"/>
  <c r="AX20" i="7" s="1"/>
  <c r="AY16" i="7"/>
  <c r="AZ16" i="7"/>
  <c r="BA16" i="7"/>
  <c r="BB16" i="7"/>
  <c r="BB20" i="7" s="1"/>
  <c r="BC16" i="7"/>
  <c r="BD16" i="7"/>
  <c r="BE16" i="7"/>
  <c r="BF16" i="7"/>
  <c r="BG16" i="7"/>
  <c r="BH16" i="7"/>
  <c r="BI16" i="7"/>
  <c r="BJ16" i="7"/>
  <c r="BJ20" i="7" s="1"/>
  <c r="BK16" i="7"/>
  <c r="BL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AR67" i="2"/>
  <c r="AR25" i="2"/>
  <c r="AR404" i="2"/>
  <c r="AR405" i="2"/>
  <c r="AR406" i="2"/>
  <c r="AR407" i="2"/>
  <c r="AR408" i="2"/>
  <c r="AR409" i="2"/>
  <c r="AR410" i="2"/>
  <c r="AR411" i="2"/>
  <c r="AR412" i="2"/>
  <c r="AR414" i="2"/>
  <c r="AR415" i="2"/>
  <c r="AR416" i="2"/>
  <c r="AR417" i="2"/>
  <c r="AR403" i="2"/>
  <c r="AR361" i="2"/>
  <c r="AR362" i="2"/>
  <c r="AR363" i="2"/>
  <c r="AR364" i="2"/>
  <c r="AR365" i="2"/>
  <c r="AR366" i="2"/>
  <c r="AR367" i="2"/>
  <c r="AR368" i="2"/>
  <c r="AR369" i="2"/>
  <c r="AR370" i="2"/>
  <c r="AR372" i="2"/>
  <c r="AR373" i="2"/>
  <c r="AR374" i="2"/>
  <c r="AR375" i="2"/>
  <c r="AR320" i="2"/>
  <c r="AR321" i="2"/>
  <c r="AR322" i="2"/>
  <c r="AR323" i="2"/>
  <c r="AR324" i="2"/>
  <c r="AR325" i="2"/>
  <c r="AR326" i="2"/>
  <c r="AR327" i="2"/>
  <c r="AR328" i="2"/>
  <c r="AR330" i="2"/>
  <c r="AR331" i="2"/>
  <c r="AR332" i="2"/>
  <c r="AR333" i="2"/>
  <c r="AR319" i="2"/>
  <c r="AR278" i="2"/>
  <c r="AR279" i="2"/>
  <c r="AR280" i="2"/>
  <c r="AR281" i="2"/>
  <c r="AR282" i="2"/>
  <c r="AR283" i="2"/>
  <c r="AR284" i="2"/>
  <c r="AR285" i="2"/>
  <c r="AR286" i="2"/>
  <c r="AR288" i="2"/>
  <c r="AR289" i="2"/>
  <c r="AR290" i="2"/>
  <c r="AR291" i="2"/>
  <c r="AR277" i="2"/>
  <c r="AR236" i="2"/>
  <c r="AR237" i="2"/>
  <c r="AR238" i="2"/>
  <c r="AR239" i="2"/>
  <c r="AR240" i="2"/>
  <c r="AR241" i="2"/>
  <c r="AR242" i="2"/>
  <c r="AR243" i="2"/>
  <c r="AR244" i="2"/>
  <c r="AR246" i="2"/>
  <c r="AR247" i="2"/>
  <c r="AR248" i="2"/>
  <c r="AR249" i="2"/>
  <c r="AR235" i="2"/>
  <c r="AR194" i="2"/>
  <c r="AR195" i="2"/>
  <c r="AR196" i="2"/>
  <c r="AR197" i="2"/>
  <c r="AR198" i="2"/>
  <c r="AR199" i="2"/>
  <c r="AR200" i="2"/>
  <c r="AR201" i="2"/>
  <c r="AR202" i="2"/>
  <c r="AR204" i="2"/>
  <c r="AR205" i="2"/>
  <c r="AR206" i="2"/>
  <c r="AR207" i="2"/>
  <c r="AR193" i="2"/>
  <c r="AQ418" i="2"/>
  <c r="AP418" i="2"/>
  <c r="AO418" i="2"/>
  <c r="AN418" i="2"/>
  <c r="AM418" i="2"/>
  <c r="AL418" i="2"/>
  <c r="AK418" i="2"/>
  <c r="AJ418" i="2"/>
  <c r="AI418" i="2"/>
  <c r="AH418" i="2"/>
  <c r="AG418" i="2"/>
  <c r="AF418" i="2"/>
  <c r="AE418" i="2"/>
  <c r="AD418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AQ413" i="2"/>
  <c r="AP413" i="2"/>
  <c r="AO413" i="2"/>
  <c r="AN413" i="2"/>
  <c r="AM413" i="2"/>
  <c r="AL413" i="2"/>
  <c r="AK413" i="2"/>
  <c r="AJ413" i="2"/>
  <c r="AI413" i="2"/>
  <c r="AH413" i="2"/>
  <c r="AG413" i="2"/>
  <c r="AF413" i="2"/>
  <c r="AE413" i="2"/>
  <c r="AD413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AQ376" i="2"/>
  <c r="AP376" i="2"/>
  <c r="AO376" i="2"/>
  <c r="AN376" i="2"/>
  <c r="AM376" i="2"/>
  <c r="AL376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AQ371" i="2"/>
  <c r="AP371" i="2"/>
  <c r="AO371" i="2"/>
  <c r="AN371" i="2"/>
  <c r="AM371" i="2"/>
  <c r="AL371" i="2"/>
  <c r="AK371" i="2"/>
  <c r="AJ371" i="2"/>
  <c r="AI371" i="2"/>
  <c r="AH371" i="2"/>
  <c r="AG371" i="2"/>
  <c r="AF371" i="2"/>
  <c r="AE371" i="2"/>
  <c r="AD371" i="2"/>
  <c r="AC371" i="2"/>
  <c r="AB371" i="2"/>
  <c r="AA371" i="2"/>
  <c r="Z371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AQ334" i="2"/>
  <c r="AP334" i="2"/>
  <c r="AO334" i="2"/>
  <c r="AN334" i="2"/>
  <c r="AM334" i="2"/>
  <c r="AL334" i="2"/>
  <c r="AK334" i="2"/>
  <c r="AJ334" i="2"/>
  <c r="AI334" i="2"/>
  <c r="AH334" i="2"/>
  <c r="AG334" i="2"/>
  <c r="AF334" i="2"/>
  <c r="AE334" i="2"/>
  <c r="AD334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AQ329" i="2"/>
  <c r="AP329" i="2"/>
  <c r="AO329" i="2"/>
  <c r="AN329" i="2"/>
  <c r="AM329" i="2"/>
  <c r="AL329" i="2"/>
  <c r="AK329" i="2"/>
  <c r="AJ329" i="2"/>
  <c r="AI329" i="2"/>
  <c r="AH329" i="2"/>
  <c r="AG329" i="2"/>
  <c r="AF329" i="2"/>
  <c r="AE329" i="2"/>
  <c r="AD329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AQ292" i="2"/>
  <c r="AP292" i="2"/>
  <c r="AO292" i="2"/>
  <c r="AN292" i="2"/>
  <c r="AM292" i="2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AQ287" i="2"/>
  <c r="AP287" i="2"/>
  <c r="AO287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AQ250" i="2"/>
  <c r="AP250" i="2"/>
  <c r="AO250" i="2"/>
  <c r="AN250" i="2"/>
  <c r="AM250" i="2"/>
  <c r="AL250" i="2"/>
  <c r="AK250" i="2"/>
  <c r="AJ250" i="2"/>
  <c r="AI250" i="2"/>
  <c r="AH250" i="2"/>
  <c r="AG250" i="2"/>
  <c r="AF250" i="2"/>
  <c r="AE250" i="2"/>
  <c r="AD250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AQ245" i="2"/>
  <c r="AP245" i="2"/>
  <c r="AO245" i="2"/>
  <c r="AN245" i="2"/>
  <c r="AM245" i="2"/>
  <c r="AL245" i="2"/>
  <c r="AK245" i="2"/>
  <c r="AJ245" i="2"/>
  <c r="AI245" i="2"/>
  <c r="AH245" i="2"/>
  <c r="AG245" i="2"/>
  <c r="AF245" i="2"/>
  <c r="AE245" i="2"/>
  <c r="AD245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AR152" i="2"/>
  <c r="AR153" i="2"/>
  <c r="AR154" i="2"/>
  <c r="AR155" i="2"/>
  <c r="AR156" i="2"/>
  <c r="AR157" i="2"/>
  <c r="AR158" i="2"/>
  <c r="AR159" i="2"/>
  <c r="AR160" i="2"/>
  <c r="AR162" i="2"/>
  <c r="AR163" i="2"/>
  <c r="AR164" i="2"/>
  <c r="AR165" i="2"/>
  <c r="AR151" i="2"/>
  <c r="AR110" i="2"/>
  <c r="AR111" i="2"/>
  <c r="AR112" i="2"/>
  <c r="AR113" i="2"/>
  <c r="AR114" i="2"/>
  <c r="AR115" i="2"/>
  <c r="AR116" i="2"/>
  <c r="AR117" i="2"/>
  <c r="AR118" i="2"/>
  <c r="AR120" i="2"/>
  <c r="AR121" i="2"/>
  <c r="AR122" i="2"/>
  <c r="AR123" i="2"/>
  <c r="AR109" i="2"/>
  <c r="AR68" i="2"/>
  <c r="AR69" i="2"/>
  <c r="AR70" i="2"/>
  <c r="AR71" i="2"/>
  <c r="AR72" i="2"/>
  <c r="AR73" i="2"/>
  <c r="AR74" i="2"/>
  <c r="AR75" i="2"/>
  <c r="AR76" i="2"/>
  <c r="AR78" i="2"/>
  <c r="AR79" i="2"/>
  <c r="AR80" i="2"/>
  <c r="AR81" i="2"/>
  <c r="AR34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L402" i="2"/>
  <c r="AF402" i="2"/>
  <c r="Z402" i="2"/>
  <c r="T402" i="2"/>
  <c r="N402" i="2"/>
  <c r="H402" i="2"/>
  <c r="AL360" i="2"/>
  <c r="AF360" i="2"/>
  <c r="Z360" i="2"/>
  <c r="T360" i="2"/>
  <c r="N360" i="2"/>
  <c r="H360" i="2"/>
  <c r="AL318" i="2"/>
  <c r="AF318" i="2"/>
  <c r="Z318" i="2"/>
  <c r="T318" i="2"/>
  <c r="N318" i="2"/>
  <c r="H318" i="2"/>
  <c r="AU4" i="7" s="1"/>
  <c r="AL276" i="2"/>
  <c r="AF276" i="2"/>
  <c r="Z276" i="2"/>
  <c r="T276" i="2"/>
  <c r="N276" i="2"/>
  <c r="H276" i="2"/>
  <c r="AL234" i="2"/>
  <c r="AF234" i="2"/>
  <c r="Z234" i="2"/>
  <c r="T234" i="2"/>
  <c r="N234" i="2"/>
  <c r="H234" i="2"/>
  <c r="AL192" i="2"/>
  <c r="AF192" i="2"/>
  <c r="Z192" i="2"/>
  <c r="T192" i="2"/>
  <c r="N192" i="2"/>
  <c r="H192" i="2"/>
  <c r="AL108" i="2"/>
  <c r="AF108" i="2"/>
  <c r="Z108" i="2"/>
  <c r="T108" i="2"/>
  <c r="N108" i="2"/>
  <c r="H108" i="2"/>
  <c r="H66" i="2"/>
  <c r="AL66" i="2"/>
  <c r="AF66" i="2"/>
  <c r="Z66" i="2"/>
  <c r="T66" i="2"/>
  <c r="N66" i="2"/>
  <c r="AL24" i="2"/>
  <c r="AF24" i="2"/>
  <c r="Z24" i="2"/>
  <c r="T24" i="2"/>
  <c r="N24" i="2"/>
  <c r="H24" i="2"/>
  <c r="AY20" i="7" l="1"/>
  <c r="AW15" i="7"/>
  <c r="BD20" i="7"/>
  <c r="BD21" i="7" s="1"/>
  <c r="AR20" i="7"/>
  <c r="AF20" i="7"/>
  <c r="BC15" i="7"/>
  <c r="AQ15" i="7"/>
  <c r="BB15" i="7"/>
  <c r="BB21" i="7" s="1"/>
  <c r="AP15" i="7"/>
  <c r="AP21" i="7" s="1"/>
  <c r="AD15" i="7"/>
  <c r="AD21" i="7" s="1"/>
  <c r="AA20" i="7"/>
  <c r="BC20" i="7"/>
  <c r="AQ20" i="7"/>
  <c r="AE20" i="7"/>
  <c r="BA15" i="7"/>
  <c r="AO15" i="7"/>
  <c r="F20" i="7"/>
  <c r="BA20" i="7"/>
  <c r="BA21" i="7" s="1"/>
  <c r="AO20" i="7"/>
  <c r="AO21" i="7" s="1"/>
  <c r="AC20" i="7"/>
  <c r="AZ15" i="7"/>
  <c r="BL20" i="7"/>
  <c r="AZ20" i="7"/>
  <c r="AN20" i="7"/>
  <c r="AB20" i="7"/>
  <c r="AY15" i="7"/>
  <c r="AX15" i="7"/>
  <c r="AX21" i="7" s="1"/>
  <c r="BI20" i="7"/>
  <c r="AW20" i="7"/>
  <c r="AK20" i="7"/>
  <c r="Y20" i="7"/>
  <c r="Y21" i="7" s="1"/>
  <c r="AV15" i="7"/>
  <c r="BH20" i="7"/>
  <c r="AV20" i="7"/>
  <c r="AJ20" i="7"/>
  <c r="X20" i="7"/>
  <c r="AU15" i="7"/>
  <c r="BF15" i="7"/>
  <c r="BF21" i="7" s="1"/>
  <c r="AT15" i="7"/>
  <c r="AT21" i="7" s="1"/>
  <c r="BG20" i="7"/>
  <c r="BG21" i="7" s="1"/>
  <c r="AU20" i="7"/>
  <c r="AU21" i="7" s="1"/>
  <c r="AI20" i="7"/>
  <c r="AI21" i="7" s="1"/>
  <c r="W20" i="7"/>
  <c r="BE15" i="7"/>
  <c r="AS15" i="7"/>
  <c r="BK20" i="7"/>
  <c r="J20" i="7"/>
  <c r="AM20" i="7"/>
  <c r="BE20" i="7"/>
  <c r="BE21" i="7" s="1"/>
  <c r="AS20" i="7"/>
  <c r="AS21" i="7" s="1"/>
  <c r="AG20" i="7"/>
  <c r="BD15" i="7"/>
  <c r="AR15" i="7"/>
  <c r="AR21" i="7"/>
  <c r="R20" i="7"/>
  <c r="E15" i="7"/>
  <c r="BL15" i="7"/>
  <c r="BH15" i="7"/>
  <c r="BH21" i="7" s="1"/>
  <c r="AN15" i="7"/>
  <c r="AN21" i="7" s="1"/>
  <c r="AJ15" i="7"/>
  <c r="AJ21" i="7" s="1"/>
  <c r="U20" i="7"/>
  <c r="U21" i="7" s="1"/>
  <c r="Q20" i="7"/>
  <c r="Q21" i="7" s="1"/>
  <c r="I20" i="7"/>
  <c r="E20" i="7"/>
  <c r="E21" i="7" s="1"/>
  <c r="BK15" i="7"/>
  <c r="BK21" i="7" s="1"/>
  <c r="BG15" i="7"/>
  <c r="T20" i="7"/>
  <c r="H20" i="7"/>
  <c r="BJ15" i="7"/>
  <c r="BJ21" i="7" s="1"/>
  <c r="AH15" i="7"/>
  <c r="AH21" i="7" s="1"/>
  <c r="R15" i="7"/>
  <c r="S20" i="7"/>
  <c r="G20" i="7"/>
  <c r="AK15" i="7"/>
  <c r="U15" i="7"/>
  <c r="Q15" i="7"/>
  <c r="AM15" i="7"/>
  <c r="AM21" i="7" s="1"/>
  <c r="AI15" i="7"/>
  <c r="AL15" i="7"/>
  <c r="AL21" i="7" s="1"/>
  <c r="AG15" i="7"/>
  <c r="AC15" i="7"/>
  <c r="AE15" i="7"/>
  <c r="AF15" i="7"/>
  <c r="AF21" i="7" s="1"/>
  <c r="AA15" i="7"/>
  <c r="AA21" i="7" s="1"/>
  <c r="Z15" i="7"/>
  <c r="Z21" i="7" s="1"/>
  <c r="W15" i="7"/>
  <c r="AB15" i="7"/>
  <c r="AB21" i="7" s="1"/>
  <c r="X15" i="7"/>
  <c r="X21" i="7" s="1"/>
  <c r="R21" i="7"/>
  <c r="T15" i="7"/>
  <c r="T21" i="7" s="1"/>
  <c r="S15" i="7"/>
  <c r="V15" i="7"/>
  <c r="V21" i="7" s="1"/>
  <c r="P20" i="7"/>
  <c r="L20" i="7"/>
  <c r="M20" i="7"/>
  <c r="O15" i="7"/>
  <c r="K15" i="7"/>
  <c r="I15" i="7"/>
  <c r="AC21" i="7"/>
  <c r="AG21" i="7"/>
  <c r="O20" i="7"/>
  <c r="K20" i="7"/>
  <c r="K21" i="7" s="1"/>
  <c r="N20" i="7"/>
  <c r="AR371" i="2"/>
  <c r="N15" i="7"/>
  <c r="M15" i="7"/>
  <c r="M21" i="7" s="1"/>
  <c r="P15" i="7"/>
  <c r="P21" i="7" s="1"/>
  <c r="L15" i="7"/>
  <c r="L21" i="7" s="1"/>
  <c r="H15" i="7"/>
  <c r="H21" i="7" s="1"/>
  <c r="J15" i="7"/>
  <c r="J21" i="7" s="1"/>
  <c r="F15" i="7"/>
  <c r="G15" i="7"/>
  <c r="L419" i="2"/>
  <c r="BI21" i="7"/>
  <c r="G21" i="7"/>
  <c r="J2" i="7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I2" i="7" s="1"/>
  <c r="AJ2" i="7" s="1"/>
  <c r="AK2" i="7" s="1"/>
  <c r="AL2" i="7" s="1"/>
  <c r="AM2" i="7" s="1"/>
  <c r="AN2" i="7" s="1"/>
  <c r="AO2" i="7" s="1"/>
  <c r="AP2" i="7" s="1"/>
  <c r="AQ2" i="7" s="1"/>
  <c r="AR2" i="7" s="1"/>
  <c r="AS2" i="7" s="1"/>
  <c r="AT2" i="7" s="1"/>
  <c r="AU2" i="7" s="1"/>
  <c r="AV2" i="7" s="1"/>
  <c r="AW2" i="7" s="1"/>
  <c r="AX2" i="7" s="1"/>
  <c r="AY2" i="7" s="1"/>
  <c r="AZ2" i="7" s="1"/>
  <c r="BA2" i="7" s="1"/>
  <c r="BB2" i="7" s="1"/>
  <c r="BC2" i="7" s="1"/>
  <c r="BD2" i="7" s="1"/>
  <c r="BE2" i="7" s="1"/>
  <c r="BF2" i="7" s="1"/>
  <c r="BG2" i="7" s="1"/>
  <c r="BH2" i="7" s="1"/>
  <c r="BI2" i="7" s="1"/>
  <c r="BJ2" i="7" s="1"/>
  <c r="BK2" i="7" s="1"/>
  <c r="BL2" i="7" s="1"/>
  <c r="AR35" i="2"/>
  <c r="L125" i="2"/>
  <c r="X125" i="2"/>
  <c r="AJ125" i="2"/>
  <c r="I125" i="2"/>
  <c r="M125" i="2"/>
  <c r="Q125" i="2"/>
  <c r="U125" i="2"/>
  <c r="Y125" i="2"/>
  <c r="AC125" i="2"/>
  <c r="AG125" i="2"/>
  <c r="AK125" i="2"/>
  <c r="AO125" i="2"/>
  <c r="T125" i="2"/>
  <c r="AF125" i="2"/>
  <c r="J125" i="2"/>
  <c r="N125" i="2"/>
  <c r="R125" i="2"/>
  <c r="V125" i="2"/>
  <c r="Z125" i="2"/>
  <c r="AD125" i="2"/>
  <c r="AH125" i="2"/>
  <c r="AL125" i="2"/>
  <c r="AP125" i="2"/>
  <c r="P125" i="2"/>
  <c r="AB125" i="2"/>
  <c r="AN125" i="2"/>
  <c r="K125" i="2"/>
  <c r="O125" i="2"/>
  <c r="S125" i="2"/>
  <c r="W125" i="2"/>
  <c r="AA125" i="2"/>
  <c r="AE125" i="2"/>
  <c r="AI125" i="2"/>
  <c r="AM125" i="2"/>
  <c r="AQ125" i="2"/>
  <c r="H167" i="2"/>
  <c r="AR203" i="2"/>
  <c r="I167" i="2"/>
  <c r="M167" i="2"/>
  <c r="Q167" i="2"/>
  <c r="U167" i="2"/>
  <c r="Y167" i="2"/>
  <c r="AC167" i="2"/>
  <c r="AG167" i="2"/>
  <c r="AK167" i="2"/>
  <c r="AO167" i="2"/>
  <c r="L167" i="2"/>
  <c r="T167" i="2"/>
  <c r="AB167" i="2"/>
  <c r="AJ167" i="2"/>
  <c r="J167" i="2"/>
  <c r="N167" i="2"/>
  <c r="R167" i="2"/>
  <c r="V167" i="2"/>
  <c r="Z167" i="2"/>
  <c r="AD167" i="2"/>
  <c r="AH167" i="2"/>
  <c r="AL167" i="2"/>
  <c r="AP167" i="2"/>
  <c r="P167" i="2"/>
  <c r="X167" i="2"/>
  <c r="AF167" i="2"/>
  <c r="AN167" i="2"/>
  <c r="K167" i="2"/>
  <c r="O167" i="2"/>
  <c r="S167" i="2"/>
  <c r="W167" i="2"/>
  <c r="AA167" i="2"/>
  <c r="AE167" i="2"/>
  <c r="AI167" i="2"/>
  <c r="AM167" i="2"/>
  <c r="AQ167" i="2"/>
  <c r="I209" i="2"/>
  <c r="U209" i="2"/>
  <c r="AG209" i="2"/>
  <c r="AO209" i="2"/>
  <c r="J209" i="2"/>
  <c r="N209" i="2"/>
  <c r="R209" i="2"/>
  <c r="V209" i="2"/>
  <c r="Z209" i="2"/>
  <c r="AD209" i="2"/>
  <c r="AH209" i="2"/>
  <c r="AL209" i="2"/>
  <c r="AP209" i="2"/>
  <c r="Q209" i="2"/>
  <c r="AC209" i="2"/>
  <c r="K209" i="2"/>
  <c r="O209" i="2"/>
  <c r="S209" i="2"/>
  <c r="W209" i="2"/>
  <c r="AA209" i="2"/>
  <c r="AE209" i="2"/>
  <c r="AI209" i="2"/>
  <c r="AM209" i="2"/>
  <c r="AQ209" i="2"/>
  <c r="M209" i="2"/>
  <c r="Y209" i="2"/>
  <c r="AK209" i="2"/>
  <c r="H209" i="2"/>
  <c r="L209" i="2"/>
  <c r="P209" i="2"/>
  <c r="T209" i="2"/>
  <c r="X209" i="2"/>
  <c r="AB209" i="2"/>
  <c r="AF209" i="2"/>
  <c r="AJ209" i="2"/>
  <c r="AN209" i="2"/>
  <c r="AR245" i="2"/>
  <c r="H251" i="2"/>
  <c r="X251" i="2"/>
  <c r="AJ251" i="2"/>
  <c r="I251" i="2"/>
  <c r="M251" i="2"/>
  <c r="Q251" i="2"/>
  <c r="U251" i="2"/>
  <c r="Y251" i="2"/>
  <c r="AC251" i="2"/>
  <c r="AG251" i="2"/>
  <c r="AK251" i="2"/>
  <c r="AO251" i="2"/>
  <c r="AR287" i="2"/>
  <c r="L251" i="2"/>
  <c r="T251" i="2"/>
  <c r="AF251" i="2"/>
  <c r="J251" i="2"/>
  <c r="N251" i="2"/>
  <c r="R251" i="2"/>
  <c r="V251" i="2"/>
  <c r="Z251" i="2"/>
  <c r="AD251" i="2"/>
  <c r="AH251" i="2"/>
  <c r="AL251" i="2"/>
  <c r="AP251" i="2"/>
  <c r="P251" i="2"/>
  <c r="AB251" i="2"/>
  <c r="AN251" i="2"/>
  <c r="K251" i="2"/>
  <c r="O251" i="2"/>
  <c r="S251" i="2"/>
  <c r="W251" i="2"/>
  <c r="AA251" i="2"/>
  <c r="AE251" i="2"/>
  <c r="AI251" i="2"/>
  <c r="AM251" i="2"/>
  <c r="AQ251" i="2"/>
  <c r="I293" i="2"/>
  <c r="M293" i="2"/>
  <c r="Q293" i="2"/>
  <c r="U293" i="2"/>
  <c r="Y293" i="2"/>
  <c r="AC293" i="2"/>
  <c r="AG293" i="2"/>
  <c r="AK293" i="2"/>
  <c r="AO293" i="2"/>
  <c r="J293" i="2"/>
  <c r="N293" i="2"/>
  <c r="R293" i="2"/>
  <c r="V293" i="2"/>
  <c r="Z293" i="2"/>
  <c r="AD293" i="2"/>
  <c r="AH293" i="2"/>
  <c r="AL293" i="2"/>
  <c r="AP293" i="2"/>
  <c r="K293" i="2"/>
  <c r="O293" i="2"/>
  <c r="S293" i="2"/>
  <c r="W293" i="2"/>
  <c r="AA293" i="2"/>
  <c r="AE293" i="2"/>
  <c r="AI293" i="2"/>
  <c r="AM293" i="2"/>
  <c r="AQ293" i="2"/>
  <c r="H293" i="2"/>
  <c r="L293" i="2"/>
  <c r="P293" i="2"/>
  <c r="T293" i="2"/>
  <c r="X293" i="2"/>
  <c r="AB293" i="2"/>
  <c r="AF293" i="2"/>
  <c r="AJ293" i="2"/>
  <c r="AN293" i="2"/>
  <c r="AR329" i="2"/>
  <c r="R335" i="2"/>
  <c r="AD335" i="2"/>
  <c r="AP335" i="2"/>
  <c r="K335" i="2"/>
  <c r="O335" i="2"/>
  <c r="S335" i="2"/>
  <c r="W335" i="2"/>
  <c r="AA335" i="2"/>
  <c r="AE335" i="2"/>
  <c r="AI335" i="2"/>
  <c r="AM335" i="2"/>
  <c r="AQ335" i="2"/>
  <c r="N335" i="2"/>
  <c r="V335" i="2"/>
  <c r="AL335" i="2"/>
  <c r="H335" i="2"/>
  <c r="L335" i="2"/>
  <c r="P335" i="2"/>
  <c r="T335" i="2"/>
  <c r="X335" i="2"/>
  <c r="AB335" i="2"/>
  <c r="AF335" i="2"/>
  <c r="AJ335" i="2"/>
  <c r="AN335" i="2"/>
  <c r="J335" i="2"/>
  <c r="Z335" i="2"/>
  <c r="AH335" i="2"/>
  <c r="I335" i="2"/>
  <c r="M335" i="2"/>
  <c r="Q335" i="2"/>
  <c r="U335" i="2"/>
  <c r="Y335" i="2"/>
  <c r="AC335" i="2"/>
  <c r="AG335" i="2"/>
  <c r="AK335" i="2"/>
  <c r="AO335" i="2"/>
  <c r="AR413" i="2"/>
  <c r="M377" i="2"/>
  <c r="U377" i="2"/>
  <c r="AC377" i="2"/>
  <c r="AK377" i="2"/>
  <c r="J377" i="2"/>
  <c r="N377" i="2"/>
  <c r="R377" i="2"/>
  <c r="V377" i="2"/>
  <c r="Z377" i="2"/>
  <c r="AD377" i="2"/>
  <c r="AH377" i="2"/>
  <c r="AL377" i="2"/>
  <c r="AP377" i="2"/>
  <c r="H377" i="2"/>
  <c r="L377" i="2"/>
  <c r="P377" i="2"/>
  <c r="T377" i="2"/>
  <c r="X377" i="2"/>
  <c r="AB377" i="2"/>
  <c r="AF377" i="2"/>
  <c r="AJ377" i="2"/>
  <c r="AN377" i="2"/>
  <c r="I377" i="2"/>
  <c r="Q377" i="2"/>
  <c r="Y377" i="2"/>
  <c r="AG377" i="2"/>
  <c r="AO377" i="2"/>
  <c r="K377" i="2"/>
  <c r="O377" i="2"/>
  <c r="S377" i="2"/>
  <c r="W377" i="2"/>
  <c r="AA377" i="2"/>
  <c r="AE377" i="2"/>
  <c r="AI377" i="2"/>
  <c r="AM377" i="2"/>
  <c r="AQ377" i="2"/>
  <c r="H419" i="2"/>
  <c r="I419" i="2"/>
  <c r="M419" i="2"/>
  <c r="Q419" i="2"/>
  <c r="U419" i="2"/>
  <c r="Y419" i="2"/>
  <c r="AC419" i="2"/>
  <c r="AG419" i="2"/>
  <c r="AK419" i="2"/>
  <c r="AO419" i="2"/>
  <c r="J419" i="2"/>
  <c r="N419" i="2"/>
  <c r="R419" i="2"/>
  <c r="V419" i="2"/>
  <c r="Z419" i="2"/>
  <c r="AD419" i="2"/>
  <c r="AH419" i="2"/>
  <c r="AL419" i="2"/>
  <c r="AP419" i="2"/>
  <c r="K419" i="2"/>
  <c r="O419" i="2"/>
  <c r="S419" i="2"/>
  <c r="W419" i="2"/>
  <c r="AA419" i="2"/>
  <c r="AE419" i="2"/>
  <c r="AI419" i="2"/>
  <c r="AM419" i="2"/>
  <c r="AQ419" i="2"/>
  <c r="P419" i="2"/>
  <c r="T419" i="2"/>
  <c r="X419" i="2"/>
  <c r="AB419" i="2"/>
  <c r="AF419" i="2"/>
  <c r="AJ419" i="2"/>
  <c r="AN419" i="2"/>
  <c r="H125" i="2"/>
  <c r="AR161" i="2"/>
  <c r="AR77" i="2"/>
  <c r="AR119" i="2"/>
  <c r="S21" i="7" l="1"/>
  <c r="I21" i="7"/>
  <c r="W21" i="7"/>
  <c r="AK21" i="7"/>
  <c r="AW21" i="7"/>
  <c r="AE21" i="7"/>
  <c r="AQ21" i="7"/>
  <c r="AY21" i="7"/>
  <c r="BL21" i="7"/>
  <c r="BC21" i="7"/>
  <c r="F21" i="7"/>
  <c r="AV21" i="7"/>
  <c r="AZ21" i="7"/>
  <c r="O21" i="7"/>
  <c r="N21" i="7"/>
  <c r="A5" i="4" a="1"/>
  <c r="C16" i="4" s="1"/>
  <c r="B400" i="2"/>
  <c r="AB394" i="2"/>
  <c r="R394" i="2"/>
  <c r="H394" i="2"/>
  <c r="A393" i="2"/>
  <c r="AL392" i="2"/>
  <c r="AL391" i="2"/>
  <c r="S391" i="2"/>
  <c r="M391" i="2"/>
  <c r="F391" i="2"/>
  <c r="B391" i="2"/>
  <c r="AL390" i="2"/>
  <c r="S390" i="2"/>
  <c r="F390" i="2"/>
  <c r="B390" i="2"/>
  <c r="AL389" i="2"/>
  <c r="AL388" i="2"/>
  <c r="F388" i="2"/>
  <c r="B388" i="2"/>
  <c r="AD387" i="2"/>
  <c r="A387" i="2"/>
  <c r="O384" i="2"/>
  <c r="AS381" i="2"/>
  <c r="AM381" i="2"/>
  <c r="A380" i="2"/>
  <c r="P379" i="2"/>
  <c r="A379" i="2"/>
  <c r="B358" i="2"/>
  <c r="AB352" i="2"/>
  <c r="R352" i="2"/>
  <c r="H352" i="2"/>
  <c r="A351" i="2"/>
  <c r="AL350" i="2"/>
  <c r="AL349" i="2"/>
  <c r="S349" i="2"/>
  <c r="M349" i="2"/>
  <c r="F349" i="2"/>
  <c r="B349" i="2"/>
  <c r="AL348" i="2"/>
  <c r="S348" i="2"/>
  <c r="F348" i="2"/>
  <c r="B348" i="2"/>
  <c r="AL347" i="2"/>
  <c r="AL346" i="2"/>
  <c r="F346" i="2"/>
  <c r="B346" i="2"/>
  <c r="AD345" i="2"/>
  <c r="A345" i="2"/>
  <c r="O342" i="2"/>
  <c r="AS339" i="2"/>
  <c r="AM339" i="2"/>
  <c r="A338" i="2"/>
  <c r="P337" i="2"/>
  <c r="A337" i="2"/>
  <c r="B316" i="2"/>
  <c r="AB310" i="2"/>
  <c r="R310" i="2"/>
  <c r="H310" i="2"/>
  <c r="A309" i="2"/>
  <c r="AL308" i="2"/>
  <c r="AL307" i="2"/>
  <c r="S307" i="2"/>
  <c r="M307" i="2"/>
  <c r="F307" i="2"/>
  <c r="B307" i="2"/>
  <c r="AL306" i="2"/>
  <c r="S306" i="2"/>
  <c r="F306" i="2"/>
  <c r="B306" i="2"/>
  <c r="AL305" i="2"/>
  <c r="AL304" i="2"/>
  <c r="F304" i="2"/>
  <c r="B304" i="2"/>
  <c r="AD303" i="2"/>
  <c r="A303" i="2"/>
  <c r="O300" i="2"/>
  <c r="AS297" i="2"/>
  <c r="AM297" i="2"/>
  <c r="A296" i="2"/>
  <c r="P295" i="2"/>
  <c r="A295" i="2"/>
  <c r="B274" i="2"/>
  <c r="AB268" i="2"/>
  <c r="R268" i="2"/>
  <c r="H268" i="2"/>
  <c r="A267" i="2"/>
  <c r="AL266" i="2"/>
  <c r="AL265" i="2"/>
  <c r="S265" i="2"/>
  <c r="M265" i="2"/>
  <c r="F265" i="2"/>
  <c r="B265" i="2"/>
  <c r="AL264" i="2"/>
  <c r="S264" i="2"/>
  <c r="F264" i="2"/>
  <c r="B264" i="2"/>
  <c r="AL263" i="2"/>
  <c r="AL262" i="2"/>
  <c r="F262" i="2"/>
  <c r="B262" i="2"/>
  <c r="AD261" i="2"/>
  <c r="A261" i="2"/>
  <c r="O258" i="2"/>
  <c r="AS255" i="2"/>
  <c r="AM255" i="2"/>
  <c r="A254" i="2"/>
  <c r="P253" i="2"/>
  <c r="A253" i="2"/>
  <c r="B232" i="2"/>
  <c r="AB226" i="2"/>
  <c r="R226" i="2"/>
  <c r="H226" i="2"/>
  <c r="A225" i="2"/>
  <c r="AL224" i="2"/>
  <c r="AL223" i="2"/>
  <c r="S223" i="2"/>
  <c r="M223" i="2"/>
  <c r="F223" i="2"/>
  <c r="B223" i="2"/>
  <c r="AL222" i="2"/>
  <c r="S222" i="2"/>
  <c r="F222" i="2"/>
  <c r="B222" i="2"/>
  <c r="AL221" i="2"/>
  <c r="AL220" i="2"/>
  <c r="F220" i="2"/>
  <c r="B220" i="2"/>
  <c r="AD219" i="2"/>
  <c r="A219" i="2"/>
  <c r="O216" i="2"/>
  <c r="AS213" i="2"/>
  <c r="AM213" i="2"/>
  <c r="A212" i="2"/>
  <c r="P211" i="2"/>
  <c r="A211" i="2"/>
  <c r="B190" i="2"/>
  <c r="AB184" i="2"/>
  <c r="R184" i="2"/>
  <c r="H184" i="2"/>
  <c r="A183" i="2"/>
  <c r="AL182" i="2"/>
  <c r="AL181" i="2"/>
  <c r="S181" i="2"/>
  <c r="M181" i="2"/>
  <c r="F181" i="2"/>
  <c r="B181" i="2"/>
  <c r="AL180" i="2"/>
  <c r="S180" i="2"/>
  <c r="F180" i="2"/>
  <c r="B180" i="2"/>
  <c r="AL179" i="2"/>
  <c r="AL178" i="2"/>
  <c r="F178" i="2"/>
  <c r="B178" i="2"/>
  <c r="AD177" i="2"/>
  <c r="A177" i="2"/>
  <c r="O174" i="2"/>
  <c r="AS171" i="2"/>
  <c r="AM171" i="2"/>
  <c r="A170" i="2"/>
  <c r="P169" i="2"/>
  <c r="A169" i="2"/>
  <c r="AB142" i="2"/>
  <c r="R142" i="2"/>
  <c r="H142" i="2"/>
  <c r="A141" i="2"/>
  <c r="AL140" i="2"/>
  <c r="AL139" i="2"/>
  <c r="S139" i="2"/>
  <c r="M139" i="2"/>
  <c r="F139" i="2"/>
  <c r="B139" i="2"/>
  <c r="AL138" i="2"/>
  <c r="S138" i="2"/>
  <c r="F138" i="2"/>
  <c r="B138" i="2"/>
  <c r="AL137" i="2"/>
  <c r="AL136" i="2"/>
  <c r="F136" i="2"/>
  <c r="B136" i="2"/>
  <c r="AD135" i="2"/>
  <c r="A135" i="2"/>
  <c r="O132" i="2"/>
  <c r="AS129" i="2"/>
  <c r="AM129" i="2"/>
  <c r="A128" i="2"/>
  <c r="P127" i="2"/>
  <c r="A127" i="2"/>
  <c r="B106" i="2"/>
  <c r="AB100" i="2"/>
  <c r="R100" i="2"/>
  <c r="H100" i="2"/>
  <c r="A99" i="2"/>
  <c r="AL98" i="2"/>
  <c r="AL97" i="2"/>
  <c r="S97" i="2"/>
  <c r="M97" i="2"/>
  <c r="F97" i="2"/>
  <c r="B97" i="2"/>
  <c r="AL96" i="2"/>
  <c r="S96" i="2"/>
  <c r="F96" i="2"/>
  <c r="B96" i="2"/>
  <c r="AL95" i="2"/>
  <c r="AL94" i="2"/>
  <c r="F94" i="2"/>
  <c r="B94" i="2"/>
  <c r="AD93" i="2"/>
  <c r="A93" i="2"/>
  <c r="O90" i="2"/>
  <c r="AS87" i="2"/>
  <c r="AM87" i="2"/>
  <c r="A86" i="2"/>
  <c r="P85" i="2"/>
  <c r="A85" i="2"/>
  <c r="B55" i="2"/>
  <c r="B54" i="2"/>
  <c r="B52" i="2"/>
  <c r="AB58" i="2"/>
  <c r="R58" i="2"/>
  <c r="H58" i="2"/>
  <c r="AD51" i="2"/>
  <c r="S55" i="2"/>
  <c r="S54" i="2"/>
  <c r="F55" i="2"/>
  <c r="O36" i="4" l="1"/>
  <c r="U25" i="4"/>
  <c r="A17" i="4"/>
  <c r="K53" i="4"/>
  <c r="O51" i="4"/>
  <c r="T49" i="4"/>
  <c r="O62" i="4"/>
  <c r="F7" i="4"/>
  <c r="H30" i="4"/>
  <c r="I51" i="4"/>
  <c r="Q54" i="4"/>
  <c r="G40" i="4"/>
  <c r="H51" i="4"/>
  <c r="G51" i="4"/>
  <c r="U57" i="4"/>
  <c r="R37" i="4"/>
  <c r="P31" i="4"/>
  <c r="K59" i="4"/>
  <c r="O54" i="4"/>
  <c r="G6" i="4"/>
  <c r="D57" i="4"/>
  <c r="T27" i="4"/>
  <c r="E29" i="4"/>
  <c r="K11" i="4"/>
  <c r="A54" i="4"/>
  <c r="G61" i="4"/>
  <c r="Q46" i="4"/>
  <c r="D48" i="4"/>
  <c r="N40" i="4"/>
  <c r="S28" i="4"/>
  <c r="B53" i="4"/>
  <c r="P50" i="4"/>
  <c r="I8" i="4"/>
  <c r="O37" i="4"/>
  <c r="P53" i="4"/>
  <c r="D51" i="4"/>
  <c r="L44" i="4"/>
  <c r="E46" i="4"/>
  <c r="D52" i="4"/>
  <c r="B45" i="4"/>
  <c r="U42" i="4"/>
  <c r="B38" i="4"/>
  <c r="D31" i="4"/>
  <c r="N9" i="4"/>
  <c r="I29" i="4"/>
  <c r="K15" i="4"/>
  <c r="F12" i="4"/>
  <c r="M21" i="4"/>
  <c r="J61" i="4"/>
  <c r="T38" i="4"/>
  <c r="K63" i="4"/>
  <c r="S32" i="4"/>
  <c r="U45" i="4"/>
  <c r="R40" i="4"/>
  <c r="F62" i="4"/>
  <c r="F41" i="4"/>
  <c r="U26" i="4"/>
  <c r="L41" i="4"/>
  <c r="G58" i="4"/>
  <c r="B58" i="4"/>
  <c r="Q37" i="4"/>
  <c r="M38" i="4"/>
  <c r="Q57" i="4"/>
  <c r="L62" i="4"/>
  <c r="P64" i="4"/>
  <c r="Q39" i="4"/>
  <c r="S29" i="4"/>
  <c r="M15" i="4"/>
  <c r="M26" i="4"/>
  <c r="I56" i="4"/>
  <c r="I20" i="4"/>
  <c r="H8" i="4"/>
  <c r="F30" i="4"/>
  <c r="F57" i="4"/>
  <c r="A29" i="4"/>
  <c r="F60" i="4"/>
  <c r="B20" i="4"/>
  <c r="K47" i="4"/>
  <c r="F44" i="4"/>
  <c r="S60" i="4"/>
  <c r="J19" i="4"/>
  <c r="F16" i="4"/>
  <c r="C46" i="4"/>
  <c r="J12" i="4"/>
  <c r="N57" i="4"/>
  <c r="Q29" i="4"/>
  <c r="Q33" i="4"/>
  <c r="Q43" i="4"/>
  <c r="H63" i="4"/>
  <c r="R48" i="4"/>
  <c r="R58" i="4"/>
  <c r="P33" i="4"/>
  <c r="S31" i="4"/>
  <c r="U56" i="4"/>
  <c r="D30" i="4"/>
  <c r="G41" i="4"/>
  <c r="D18" i="4"/>
  <c r="F49" i="4"/>
  <c r="D42" i="4"/>
  <c r="F28" i="4"/>
  <c r="Q47" i="4"/>
  <c r="H6" i="4"/>
  <c r="S64" i="4"/>
  <c r="A39" i="4"/>
  <c r="A42" i="4"/>
  <c r="C6" i="4"/>
  <c r="G56" i="4"/>
  <c r="R45" i="4"/>
  <c r="M50" i="4"/>
  <c r="E55" i="4"/>
  <c r="A64" i="4"/>
  <c r="L54" i="4"/>
  <c r="I50" i="4"/>
  <c r="J36" i="4"/>
  <c r="U47" i="4"/>
  <c r="G52" i="4"/>
  <c r="F33" i="4"/>
  <c r="I44" i="4"/>
  <c r="A5" i="4"/>
  <c r="F8" i="4"/>
  <c r="D25" i="4"/>
  <c r="O15" i="4"/>
  <c r="B21" i="4"/>
  <c r="B37" i="4"/>
  <c r="C56" i="4"/>
  <c r="C36" i="4"/>
  <c r="D47" i="4"/>
  <c r="B54" i="4"/>
  <c r="T37" i="4"/>
  <c r="K44" i="4"/>
  <c r="I57" i="4"/>
  <c r="M34" i="4"/>
  <c r="H57" i="4"/>
  <c r="M16" i="4"/>
  <c r="E56" i="4"/>
  <c r="U10" i="4"/>
  <c r="E36" i="4"/>
  <c r="D16" i="4"/>
  <c r="D28" i="4"/>
  <c r="U9" i="4"/>
  <c r="O20" i="4"/>
  <c r="T31" i="4"/>
  <c r="K38" i="4"/>
  <c r="B43" i="4"/>
  <c r="S46" i="4"/>
  <c r="O50" i="4"/>
  <c r="F55" i="4"/>
  <c r="B59" i="4"/>
  <c r="P27" i="4"/>
  <c r="U43" i="4"/>
  <c r="P52" i="4"/>
  <c r="C59" i="4"/>
  <c r="M55" i="4"/>
  <c r="U49" i="4"/>
  <c r="E43" i="4"/>
  <c r="R32" i="4"/>
  <c r="F50" i="4"/>
  <c r="E45" i="4"/>
  <c r="P34" i="4"/>
  <c r="F38" i="4"/>
  <c r="K60" i="4"/>
  <c r="F56" i="4"/>
  <c r="G60" i="4"/>
  <c r="L58" i="4"/>
  <c r="D34" i="4"/>
  <c r="R46" i="4"/>
  <c r="R64" i="4"/>
  <c r="H64" i="4"/>
  <c r="E38" i="4"/>
  <c r="F40" i="4"/>
  <c r="G62" i="4"/>
  <c r="N36" i="4"/>
  <c r="G55" i="4"/>
  <c r="I41" i="4"/>
  <c r="K41" i="4"/>
  <c r="C52" i="4"/>
  <c r="M52" i="4"/>
  <c r="B24" i="4"/>
  <c r="C33" i="4"/>
  <c r="K34" i="4"/>
  <c r="C29" i="4"/>
  <c r="T11" i="4"/>
  <c r="C17" i="4"/>
  <c r="N33" i="4"/>
  <c r="D53" i="4"/>
  <c r="N30" i="4"/>
  <c r="H27" i="4"/>
  <c r="C54" i="4"/>
  <c r="N29" i="4"/>
  <c r="M30" i="4"/>
  <c r="I52" i="4"/>
  <c r="G33" i="4"/>
  <c r="M32" i="4"/>
  <c r="J5" i="4"/>
  <c r="P17" i="4"/>
  <c r="C49" i="4"/>
  <c r="D7" i="4"/>
  <c r="L26" i="4"/>
  <c r="J10" i="4"/>
  <c r="Q14" i="4"/>
  <c r="J57" i="4"/>
  <c r="R19" i="4"/>
  <c r="H46" i="4"/>
  <c r="B57" i="4"/>
  <c r="R63" i="4"/>
  <c r="T30" i="4"/>
  <c r="J58" i="4"/>
  <c r="N44" i="4"/>
  <c r="F29" i="4"/>
  <c r="S41" i="4"/>
  <c r="P48" i="4"/>
  <c r="R36" i="4"/>
  <c r="F46" i="4"/>
  <c r="H54" i="4"/>
  <c r="H58" i="4"/>
  <c r="J48" i="4"/>
  <c r="I16" i="4"/>
  <c r="M20" i="4"/>
  <c r="Q21" i="4"/>
  <c r="J33" i="4"/>
  <c r="A40" i="4"/>
  <c r="R43" i="4"/>
  <c r="N47" i="4"/>
  <c r="E52" i="4"/>
  <c r="A56" i="4"/>
  <c r="R59" i="4"/>
  <c r="T35" i="4"/>
  <c r="Q45" i="4"/>
  <c r="D54" i="4"/>
  <c r="C61" i="4"/>
  <c r="M54" i="4"/>
  <c r="N48" i="4"/>
  <c r="K40" i="4"/>
  <c r="L64" i="4"/>
  <c r="Q63" i="4"/>
  <c r="U39" i="4"/>
  <c r="H52" i="4"/>
  <c r="M57" i="4"/>
  <c r="N64" i="4"/>
  <c r="O56" i="4"/>
  <c r="P38" i="4"/>
  <c r="E33" i="4"/>
  <c r="I43" i="4"/>
  <c r="L51" i="4"/>
  <c r="Q38" i="4"/>
  <c r="T47" i="4"/>
  <c r="C57" i="4"/>
  <c r="K56" i="4"/>
  <c r="D46" i="4"/>
  <c r="G10" i="4"/>
  <c r="T23" i="4"/>
  <c r="R24" i="4"/>
  <c r="K36" i="4"/>
  <c r="Q40" i="4"/>
  <c r="M44" i="4"/>
  <c r="D49" i="4"/>
  <c r="U52" i="4"/>
  <c r="Q56" i="4"/>
  <c r="H61" i="4"/>
  <c r="L38" i="4"/>
  <c r="L47" i="4"/>
  <c r="R56" i="4"/>
  <c r="B62" i="4"/>
  <c r="M53" i="4"/>
  <c r="S45" i="4"/>
  <c r="D39" i="4"/>
  <c r="L23" i="4"/>
  <c r="E47" i="4"/>
  <c r="C41" i="4"/>
  <c r="F21" i="4"/>
  <c r="B50" i="4"/>
  <c r="C28" i="4"/>
  <c r="O40" i="4"/>
  <c r="M43" i="4"/>
  <c r="L63" i="4"/>
  <c r="L34" i="4"/>
  <c r="O57" i="4"/>
  <c r="S52" i="4"/>
  <c r="J56" i="4"/>
  <c r="K64" i="4"/>
  <c r="M61" i="4"/>
  <c r="G35" i="4"/>
  <c r="B44" i="4"/>
  <c r="B30" i="4"/>
  <c r="B52" i="4"/>
  <c r="R53" i="4"/>
  <c r="Q60" i="4"/>
  <c r="K42" i="4"/>
  <c r="D17" i="4"/>
  <c r="H14" i="4"/>
  <c r="S22" i="4"/>
  <c r="D14" i="4"/>
  <c r="O5" i="4"/>
  <c r="P55" i="4"/>
  <c r="S61" i="4"/>
  <c r="R33" i="4"/>
  <c r="A53" i="4"/>
  <c r="I61" i="4"/>
  <c r="O32" i="4"/>
  <c r="K51" i="4"/>
  <c r="N60" i="4"/>
  <c r="G32" i="4"/>
  <c r="O46" i="4"/>
  <c r="Q12" i="4"/>
  <c r="H49" i="4"/>
  <c r="U18" i="4"/>
  <c r="M28" i="4"/>
  <c r="H20" i="4"/>
  <c r="G21" i="4"/>
  <c r="K26" i="4"/>
  <c r="H48" i="4"/>
  <c r="S58" i="4"/>
  <c r="Q6" i="4"/>
  <c r="Q19" i="4"/>
  <c r="T15" i="4"/>
  <c r="O22" i="4"/>
  <c r="D45" i="4"/>
  <c r="B6" i="4"/>
  <c r="T5" i="4"/>
  <c r="C15" i="4"/>
  <c r="T12" i="4"/>
  <c r="M17" i="4"/>
  <c r="D33" i="4"/>
  <c r="N17" i="4"/>
  <c r="U23" i="4"/>
  <c r="U24" i="4"/>
  <c r="R12" i="4"/>
  <c r="U58" i="4"/>
  <c r="C14" i="4"/>
  <c r="E44" i="4"/>
  <c r="L30" i="4"/>
  <c r="G37" i="4"/>
  <c r="U59" i="4"/>
  <c r="U13" i="4"/>
  <c r="R11" i="4"/>
  <c r="Q44" i="4"/>
  <c r="A38" i="4"/>
  <c r="B36" i="4"/>
  <c r="O63" i="4"/>
  <c r="A63" i="4"/>
  <c r="B11" i="4"/>
  <c r="N43" i="4"/>
  <c r="H34" i="4"/>
  <c r="K39" i="4"/>
  <c r="K61" i="4"/>
  <c r="L60" i="4"/>
  <c r="Q11" i="4"/>
  <c r="K16" i="4"/>
  <c r="R5" i="4"/>
  <c r="A23" i="4"/>
  <c r="T13" i="4"/>
  <c r="U28" i="4"/>
  <c r="O29" i="4"/>
  <c r="N34" i="4"/>
  <c r="D27" i="4"/>
  <c r="A16" i="4"/>
  <c r="G38" i="4"/>
  <c r="J47" i="4"/>
  <c r="N55" i="4"/>
  <c r="M42" i="4"/>
  <c r="H60" i="4"/>
  <c r="T48" i="4"/>
  <c r="H31" i="4"/>
  <c r="P46" i="4"/>
  <c r="D35" i="4"/>
  <c r="I46" i="4"/>
  <c r="P62" i="4"/>
  <c r="T54" i="4"/>
  <c r="G59" i="4"/>
  <c r="T58" i="4"/>
  <c r="F32" i="4"/>
  <c r="T60" i="4"/>
  <c r="B56" i="4"/>
  <c r="K52" i="4"/>
  <c r="M62" i="4"/>
  <c r="H43" i="4"/>
  <c r="C62" i="4"/>
  <c r="N38" i="4"/>
  <c r="Q61" i="4"/>
  <c r="N53" i="4"/>
  <c r="O39" i="4"/>
  <c r="G18" i="4"/>
  <c r="R38" i="4"/>
  <c r="I47" i="4"/>
  <c r="L56" i="4"/>
  <c r="M29" i="4"/>
  <c r="O49" i="4"/>
  <c r="M63" i="4"/>
  <c r="O47" i="4"/>
  <c r="T62" i="4"/>
  <c r="U55" i="4"/>
  <c r="K45" i="4"/>
  <c r="S6" i="4"/>
  <c r="C37" i="4"/>
  <c r="D43" i="4"/>
  <c r="O27" i="4"/>
  <c r="P6" i="4"/>
  <c r="O9" i="4"/>
  <c r="S53" i="4"/>
  <c r="E10" i="4"/>
  <c r="S26" i="4"/>
  <c r="J38" i="4"/>
  <c r="C5" i="4"/>
  <c r="N11" i="4"/>
  <c r="T9" i="4"/>
  <c r="U11" i="4"/>
  <c r="I23" i="4"/>
  <c r="Q25" i="4"/>
  <c r="N13" i="4"/>
  <c r="T24" i="4"/>
  <c r="D29" i="4"/>
  <c r="P36" i="4"/>
  <c r="F58" i="4"/>
  <c r="N21" i="4"/>
  <c r="P45" i="4"/>
  <c r="P40" i="4"/>
  <c r="Q51" i="4"/>
  <c r="T22" i="4"/>
  <c r="I37" i="4"/>
  <c r="D23" i="4"/>
  <c r="T45" i="4"/>
  <c r="O41" i="4"/>
  <c r="K48" i="4"/>
  <c r="I34" i="4"/>
  <c r="Q35" i="4"/>
  <c r="L17" i="4"/>
  <c r="G46" i="4"/>
  <c r="U38" i="4"/>
  <c r="L50" i="4"/>
  <c r="J64" i="4"/>
  <c r="T20" i="4"/>
  <c r="K9" i="4"/>
  <c r="P15" i="4"/>
  <c r="L6" i="4"/>
  <c r="L24" i="4"/>
  <c r="U16" i="4"/>
  <c r="P29" i="4"/>
  <c r="I25" i="4"/>
  <c r="S33" i="4"/>
  <c r="C24" i="4"/>
  <c r="G19" i="4"/>
  <c r="J39" i="4"/>
  <c r="M48" i="4"/>
  <c r="N59" i="4"/>
  <c r="C47" i="4"/>
  <c r="N61" i="4"/>
  <c r="F45" i="4"/>
  <c r="E25" i="4"/>
  <c r="T43" i="4"/>
  <c r="D9" i="4"/>
  <c r="M49" i="4"/>
  <c r="F64" i="4"/>
  <c r="M64" i="4"/>
  <c r="I64" i="4"/>
  <c r="P26" i="4"/>
  <c r="B41" i="4"/>
  <c r="P63" i="4"/>
  <c r="G64" i="4"/>
  <c r="Q41" i="4"/>
  <c r="R60" i="4"/>
  <c r="P39" i="4"/>
  <c r="L55" i="4"/>
  <c r="A22" i="4"/>
  <c r="P60" i="4"/>
  <c r="J50" i="4"/>
  <c r="S37" i="4"/>
  <c r="A30" i="4"/>
  <c r="L59" i="4"/>
  <c r="J63" i="4"/>
  <c r="E53" i="4"/>
  <c r="S62" i="4"/>
  <c r="C45" i="4"/>
  <c r="O61" i="4"/>
  <c r="N37" i="4"/>
  <c r="U61" i="4"/>
  <c r="F54" i="4"/>
  <c r="L40" i="4"/>
  <c r="S50" i="4"/>
  <c r="C34" i="4"/>
  <c r="D5" i="4"/>
  <c r="Q10" i="4"/>
  <c r="P12" i="4"/>
  <c r="D21" i="4"/>
  <c r="N14" i="4"/>
  <c r="N24" i="4"/>
  <c r="J7" i="4"/>
  <c r="M7" i="4"/>
  <c r="I30" i="4"/>
  <c r="R27" i="4"/>
  <c r="J22" i="4"/>
  <c r="J17" i="4"/>
  <c r="O17" i="4"/>
  <c r="F31" i="4"/>
  <c r="J26" i="4"/>
  <c r="N10" i="4"/>
  <c r="F9" i="4"/>
  <c r="U46" i="4"/>
  <c r="M19" i="4"/>
  <c r="I15" i="4"/>
  <c r="I11" i="4"/>
  <c r="I7" i="4"/>
  <c r="H19" i="4"/>
  <c r="I14" i="4"/>
  <c r="B9" i="4"/>
  <c r="O7" i="4"/>
  <c r="C19" i="4"/>
  <c r="K25" i="4"/>
  <c r="E8" i="4"/>
  <c r="F19" i="4"/>
  <c r="L25" i="4"/>
  <c r="M5" i="4"/>
  <c r="I32" i="4"/>
  <c r="F24" i="4"/>
  <c r="U5" i="4"/>
  <c r="L22" i="4"/>
  <c r="E60" i="4"/>
  <c r="J44" i="4"/>
  <c r="S35" i="4"/>
  <c r="E19" i="4"/>
  <c r="E15" i="4"/>
  <c r="E11" i="4"/>
  <c r="A7" i="4"/>
  <c r="D19" i="4"/>
  <c r="A14" i="4"/>
  <c r="O8" i="4"/>
  <c r="R8" i="4"/>
  <c r="K19" i="4"/>
  <c r="O25" i="4"/>
  <c r="U8" i="4"/>
  <c r="N19" i="4"/>
  <c r="P25" i="4"/>
  <c r="H37" i="4"/>
  <c r="A32" i="4"/>
  <c r="K23" i="4"/>
  <c r="L36" i="4"/>
  <c r="C27" i="4"/>
  <c r="L61" i="4"/>
  <c r="H38" i="4"/>
  <c r="N45" i="4"/>
  <c r="B18" i="4"/>
  <c r="S13" i="4"/>
  <c r="S9" i="4"/>
  <c r="S5" i="4"/>
  <c r="R17" i="4"/>
  <c r="G12" i="4"/>
  <c r="U6" i="4"/>
  <c r="S11" i="4"/>
  <c r="B22" i="4"/>
  <c r="I27" i="4"/>
  <c r="A12" i="4"/>
  <c r="G22" i="4"/>
  <c r="N27" i="4"/>
  <c r="R35" i="4"/>
  <c r="E30" i="4"/>
  <c r="T18" i="4"/>
  <c r="L32" i="4"/>
  <c r="O42" i="4"/>
  <c r="E57" i="4"/>
  <c r="N54" i="4"/>
  <c r="O16" i="4"/>
  <c r="K12" i="4"/>
  <c r="K8" i="4"/>
  <c r="E42" i="4"/>
  <c r="H29" i="4"/>
  <c r="G15" i="4"/>
  <c r="L8" i="4"/>
  <c r="A21" i="4"/>
  <c r="J25" i="4"/>
  <c r="C18" i="4"/>
  <c r="Q15" i="4"/>
  <c r="U29" i="4"/>
  <c r="Q27" i="4"/>
  <c r="K5" i="4"/>
  <c r="U35" i="4"/>
  <c r="C10" i="4"/>
  <c r="R18" i="4"/>
  <c r="M11" i="4"/>
  <c r="L20" i="4"/>
  <c r="J14" i="4"/>
  <c r="G9" i="4"/>
  <c r="K20" i="4"/>
  <c r="B13" i="4"/>
  <c r="E6" i="4"/>
  <c r="B16" i="4"/>
  <c r="N26" i="4"/>
  <c r="L13" i="4"/>
  <c r="E24" i="4"/>
  <c r="I36" i="4"/>
  <c r="J29" i="4"/>
  <c r="L10" i="4"/>
  <c r="O38" i="4"/>
  <c r="H55" i="4"/>
  <c r="S47" i="4"/>
  <c r="F18" i="4"/>
  <c r="C13" i="4"/>
  <c r="D8" i="4"/>
  <c r="E18" i="4"/>
  <c r="H11" i="4"/>
  <c r="Q5" i="4"/>
  <c r="O21" i="4"/>
  <c r="L28" i="4"/>
  <c r="H17" i="4"/>
  <c r="F27" i="4"/>
  <c r="S34" i="4"/>
  <c r="D26" i="4"/>
  <c r="K33" i="4"/>
  <c r="A48" i="4"/>
  <c r="B32" i="4"/>
  <c r="C21" i="4"/>
  <c r="U15" i="4"/>
  <c r="R10" i="4"/>
  <c r="S20" i="4"/>
  <c r="D15" i="4"/>
  <c r="G8" i="4"/>
  <c r="T14" i="4"/>
  <c r="P24" i="4"/>
  <c r="P9" i="4"/>
  <c r="J23" i="4"/>
  <c r="G30" i="4"/>
  <c r="R31" i="4"/>
  <c r="M13" i="4"/>
  <c r="B19" i="4"/>
  <c r="C35" i="4"/>
  <c r="K62" i="4"/>
  <c r="M14" i="4"/>
  <c r="J9" i="4"/>
  <c r="D6" i="4"/>
  <c r="L14" i="4"/>
  <c r="S21" i="4"/>
  <c r="S25" i="4"/>
  <c r="O6" i="4"/>
  <c r="O14" i="4"/>
  <c r="T21" i="4"/>
  <c r="C26" i="4"/>
  <c r="C30" i="4"/>
  <c r="O34" i="4"/>
  <c r="J30" i="4"/>
  <c r="C23" i="4"/>
  <c r="A9" i="4"/>
  <c r="S24" i="4"/>
  <c r="D41" i="4"/>
  <c r="K29" i="4"/>
  <c r="P13" i="4"/>
  <c r="E54" i="4"/>
  <c r="D50" i="4"/>
  <c r="D32" i="4"/>
  <c r="I26" i="4"/>
  <c r="B12" i="4"/>
  <c r="M23" i="4"/>
  <c r="P16" i="4"/>
  <c r="M18" i="4"/>
  <c r="H25" i="4"/>
  <c r="S59" i="4"/>
  <c r="K22" i="4"/>
  <c r="C12" i="4"/>
  <c r="U21" i="4"/>
  <c r="F13" i="4"/>
  <c r="P19" i="4"/>
  <c r="J18" i="4"/>
  <c r="H12" i="4"/>
  <c r="G5" i="4"/>
  <c r="P11" i="4"/>
  <c r="P10" i="4"/>
  <c r="D24" i="4"/>
  <c r="E16" i="4"/>
  <c r="I28" i="4"/>
  <c r="B31" i="4"/>
  <c r="J34" i="4"/>
  <c r="H53" i="4"/>
  <c r="T10" i="4"/>
  <c r="G17" i="4"/>
  <c r="B10" i="4"/>
  <c r="C20" i="4"/>
  <c r="A10" i="4"/>
  <c r="Q13" i="4"/>
  <c r="E27" i="4"/>
  <c r="P21" i="4"/>
  <c r="T29" i="4"/>
  <c r="R28" i="4"/>
  <c r="Q26" i="4"/>
  <c r="J53" i="4"/>
  <c r="T63" i="4"/>
  <c r="A15" i="4"/>
  <c r="Q7" i="4"/>
  <c r="G16" i="4"/>
  <c r="N5" i="4"/>
  <c r="S19" i="4"/>
  <c r="B7" i="4"/>
  <c r="Q24" i="4"/>
  <c r="G34" i="4"/>
  <c r="P22" i="4"/>
  <c r="L31" i="4"/>
  <c r="Q49" i="4"/>
  <c r="L15" i="4"/>
  <c r="L7" i="4"/>
  <c r="H10" i="4"/>
  <c r="N20" i="4"/>
  <c r="A27" i="4"/>
  <c r="K10" i="4"/>
  <c r="Q20" i="4"/>
  <c r="B27" i="4"/>
  <c r="M36" i="4"/>
  <c r="N31" i="4"/>
  <c r="E21" i="4"/>
  <c r="M35" i="4"/>
  <c r="E34" i="4"/>
  <c r="S48" i="4"/>
  <c r="L35" i="4"/>
  <c r="T51" i="4"/>
  <c r="E31" i="4"/>
  <c r="E22" i="4"/>
  <c r="J11" i="4"/>
  <c r="G23" i="4"/>
  <c r="J37" i="4"/>
  <c r="S42" i="4"/>
  <c r="E48" i="4"/>
  <c r="T53" i="4"/>
  <c r="F59" i="4"/>
  <c r="A37" i="4"/>
  <c r="J54" i="4"/>
  <c r="R54" i="4"/>
  <c r="E41" i="4"/>
  <c r="A49" i="4"/>
  <c r="K37" i="4"/>
  <c r="C44" i="4"/>
  <c r="C63" i="4"/>
  <c r="B63" i="4"/>
  <c r="T64" i="4"/>
  <c r="U33" i="4"/>
  <c r="A35" i="4"/>
  <c r="A31" i="4"/>
  <c r="P23" i="4"/>
  <c r="K6" i="4"/>
  <c r="Q17" i="4"/>
  <c r="P35" i="4"/>
  <c r="T41" i="4"/>
  <c r="F47" i="4"/>
  <c r="Q52" i="4"/>
  <c r="C58" i="4"/>
  <c r="K31" i="4"/>
  <c r="M51" i="4"/>
  <c r="S56" i="4"/>
  <c r="S43" i="4"/>
  <c r="A51" i="4"/>
  <c r="H40" i="4"/>
  <c r="E39" i="4"/>
  <c r="A61" i="4"/>
  <c r="N58" i="4"/>
  <c r="R61" i="4"/>
  <c r="Q62" i="4"/>
  <c r="O10" i="4"/>
  <c r="P32" i="4"/>
  <c r="L27" i="4"/>
  <c r="N15" i="4"/>
  <c r="O24" i="4"/>
  <c r="Q30" i="4"/>
  <c r="N39" i="4"/>
  <c r="U44" i="4"/>
  <c r="G50" i="4"/>
  <c r="R55" i="4"/>
  <c r="D61" i="4"/>
  <c r="A43" i="4"/>
  <c r="H59" i="4"/>
  <c r="H50" i="4"/>
  <c r="A34" i="4"/>
  <c r="T44" i="4"/>
  <c r="Q22" i="4"/>
  <c r="F53" i="4"/>
  <c r="L39" i="4"/>
  <c r="G44" i="4"/>
  <c r="R50" i="4"/>
  <c r="I55" i="4"/>
  <c r="I19" i="4"/>
  <c r="H16" i="4"/>
  <c r="G13" i="4"/>
  <c r="F10" i="4"/>
  <c r="E7" i="4"/>
  <c r="G20" i="4"/>
  <c r="F17" i="4"/>
  <c r="E14" i="4"/>
  <c r="D11" i="4"/>
  <c r="C8" i="4"/>
  <c r="B5" i="4"/>
  <c r="C11" i="4"/>
  <c r="E17" i="4"/>
  <c r="F22" i="4"/>
  <c r="G25" i="4"/>
  <c r="H28" i="4"/>
  <c r="H9" i="4"/>
  <c r="J15" i="4"/>
  <c r="H21" i="4"/>
  <c r="I24" i="4"/>
  <c r="J27" i="4"/>
  <c r="K30" i="4"/>
  <c r="F35" i="4"/>
  <c r="E32" i="4"/>
  <c r="J28" i="4"/>
  <c r="H22" i="4"/>
  <c r="G11" i="4"/>
  <c r="I35" i="4"/>
  <c r="H32" i="4"/>
  <c r="O28" i="4"/>
  <c r="M22" i="4"/>
  <c r="Q8" i="4"/>
  <c r="E26" i="4"/>
  <c r="N28" i="4"/>
  <c r="E37" i="4"/>
  <c r="H41" i="4"/>
  <c r="L45" i="4"/>
  <c r="L49" i="4"/>
  <c r="L53" i="4"/>
  <c r="P57" i="4"/>
  <c r="P61" i="4"/>
  <c r="T39" i="4"/>
  <c r="R49" i="4"/>
  <c r="K57" i="4"/>
  <c r="N62" i="4"/>
  <c r="E20" i="4"/>
  <c r="F5" i="4"/>
  <c r="S36" i="4"/>
  <c r="Q32" i="4"/>
  <c r="A44" i="4"/>
  <c r="A13" i="4"/>
  <c r="I39" i="4"/>
  <c r="N6" i="4"/>
  <c r="H62" i="4"/>
  <c r="K13" i="4"/>
  <c r="I18" i="4"/>
  <c r="P7" i="4"/>
  <c r="N22" i="4"/>
  <c r="L21" i="4"/>
  <c r="B35" i="4"/>
  <c r="S15" i="4"/>
  <c r="H44" i="4"/>
  <c r="G31" i="4"/>
  <c r="D12" i="4"/>
  <c r="S16" i="4"/>
  <c r="A6" i="4"/>
  <c r="H24" i="4"/>
  <c r="F23" i="4"/>
  <c r="H33" i="4"/>
  <c r="Q9" i="4"/>
  <c r="R52" i="4"/>
  <c r="A19" i="4"/>
  <c r="T8" i="4"/>
  <c r="R13" i="4"/>
  <c r="E9" i="4"/>
  <c r="P28" i="4"/>
  <c r="G26" i="4"/>
  <c r="B28" i="4"/>
  <c r="U22" i="4"/>
  <c r="N32" i="4"/>
  <c r="L11" i="4"/>
  <c r="J8" i="4"/>
  <c r="R22" i="4"/>
  <c r="T28" i="4"/>
  <c r="S18" i="4"/>
  <c r="A28" i="4"/>
  <c r="L33" i="4"/>
  <c r="A25" i="4"/>
  <c r="I31" i="4"/>
  <c r="A52" i="4"/>
  <c r="N41" i="4"/>
  <c r="E35" i="4"/>
  <c r="G28" i="4"/>
  <c r="A8" i="4"/>
  <c r="G29" i="4"/>
  <c r="E40" i="4"/>
  <c r="B47" i="4"/>
  <c r="B55" i="4"/>
  <c r="N7" i="4"/>
  <c r="E50" i="4"/>
  <c r="U51" i="4"/>
  <c r="P30" i="4"/>
  <c r="S40" i="4"/>
  <c r="T50" i="4"/>
  <c r="A45" i="4"/>
  <c r="Q59" i="4"/>
  <c r="E64" i="4"/>
  <c r="T32" i="4"/>
  <c r="A26" i="4"/>
  <c r="U12" i="4"/>
  <c r="R29" i="4"/>
  <c r="M40" i="4"/>
  <c r="Q48" i="4"/>
  <c r="J55" i="4"/>
  <c r="L18" i="4"/>
  <c r="D55" i="4"/>
  <c r="U50" i="4"/>
  <c r="K27" i="4"/>
  <c r="O35" i="4"/>
  <c r="S51" i="4"/>
  <c r="L48" i="4"/>
  <c r="M33" i="4"/>
  <c r="T61" i="4"/>
  <c r="O33" i="4"/>
  <c r="F25" i="4"/>
  <c r="P5" i="4"/>
  <c r="H26" i="4"/>
  <c r="U40" i="4"/>
  <c r="R47" i="4"/>
  <c r="G54" i="4"/>
  <c r="D22" i="4"/>
  <c r="J52" i="4"/>
  <c r="G53" i="4"/>
  <c r="I21" i="4"/>
  <c r="H39" i="4"/>
  <c r="H47" i="4"/>
  <c r="E51" i="4"/>
  <c r="D63" i="4"/>
  <c r="P56" i="4"/>
  <c r="N18" i="4"/>
  <c r="R14" i="4"/>
  <c r="A11" i="4"/>
  <c r="J6" i="4"/>
  <c r="Q18" i="4"/>
  <c r="U14" i="4"/>
  <c r="I10" i="4"/>
  <c r="M6" i="4"/>
  <c r="M9" i="4"/>
  <c r="P18" i="4"/>
  <c r="Q23" i="4"/>
  <c r="M27" i="4"/>
  <c r="S10" i="4"/>
  <c r="K18" i="4"/>
  <c r="N23" i="4"/>
  <c r="E28" i="4"/>
  <c r="Q36" i="4"/>
  <c r="U32" i="4"/>
  <c r="T26" i="4"/>
  <c r="I17" i="4"/>
  <c r="D36" i="4"/>
  <c r="M31" i="4"/>
  <c r="N25" i="4"/>
  <c r="M12" i="4"/>
  <c r="O11" i="4"/>
  <c r="B33" i="4"/>
  <c r="I40" i="4"/>
  <c r="K46" i="4"/>
  <c r="N51" i="4"/>
  <c r="M56" i="4"/>
  <c r="B25" i="4"/>
  <c r="R44" i="4"/>
  <c r="Q55" i="4"/>
  <c r="H56" i="4"/>
  <c r="N50" i="4"/>
  <c r="L43" i="4"/>
  <c r="Q34" i="4"/>
  <c r="Q50" i="4"/>
  <c r="J45" i="4"/>
  <c r="M39" i="4"/>
  <c r="G24" i="4"/>
  <c r="B40" i="4"/>
  <c r="T52" i="4"/>
  <c r="F61" i="4"/>
  <c r="G36" i="4"/>
  <c r="O59" i="4"/>
  <c r="J42" i="4"/>
  <c r="E62" i="4"/>
  <c r="S49" i="4"/>
  <c r="B61" i="4"/>
  <c r="T59" i="4"/>
  <c r="P54" i="4"/>
  <c r="O52" i="4"/>
  <c r="J60" i="4"/>
  <c r="A62" i="4"/>
  <c r="S57" i="4"/>
  <c r="I45" i="4"/>
  <c r="O64" i="4"/>
  <c r="Q58" i="4"/>
  <c r="A47" i="4"/>
  <c r="J24" i="4"/>
  <c r="D60" i="4"/>
  <c r="J49" i="4"/>
  <c r="K32" i="4"/>
  <c r="G63" i="4"/>
  <c r="P59" i="4"/>
  <c r="U54" i="4"/>
  <c r="O48" i="4"/>
  <c r="J41" i="4"/>
  <c r="U30" i="4"/>
  <c r="R25" i="4"/>
  <c r="F36" i="4"/>
  <c r="P44" i="4"/>
  <c r="A58" i="4"/>
  <c r="G39" i="4"/>
  <c r="I59" i="4"/>
  <c r="E49" i="4"/>
  <c r="I53" i="4"/>
  <c r="P51" i="4"/>
  <c r="I63" i="4"/>
  <c r="B46" i="4"/>
  <c r="E61" i="4"/>
  <c r="J40" i="4"/>
  <c r="D62" i="4"/>
  <c r="U53" i="4"/>
  <c r="U41" i="4"/>
  <c r="F15" i="4"/>
  <c r="C39" i="4"/>
  <c r="O44" i="4"/>
  <c r="A50" i="4"/>
  <c r="I33" i="4"/>
  <c r="L42" i="4"/>
  <c r="N49" i="4"/>
  <c r="S55" i="4"/>
  <c r="M59" i="4"/>
  <c r="C53" i="4"/>
  <c r="K43" i="4"/>
  <c r="H13" i="4"/>
  <c r="K14" i="4"/>
  <c r="D10" i="4"/>
  <c r="S27" i="4"/>
  <c r="U34" i="4"/>
  <c r="F39" i="4"/>
  <c r="G42" i="4"/>
  <c r="H45" i="4"/>
  <c r="I48" i="4"/>
  <c r="J51" i="4"/>
  <c r="K54" i="4"/>
  <c r="L57" i="4"/>
  <c r="M60" i="4"/>
  <c r="J32" i="4"/>
  <c r="B42" i="4"/>
  <c r="I49" i="4"/>
  <c r="K55" i="4"/>
  <c r="C60" i="4"/>
  <c r="N56" i="4"/>
  <c r="L52" i="4"/>
  <c r="G47" i="4"/>
  <c r="R41" i="4"/>
  <c r="K35" i="4"/>
  <c r="I9" i="4"/>
  <c r="F48" i="4"/>
  <c r="D44" i="4"/>
  <c r="C40" i="4"/>
  <c r="O31" i="4"/>
  <c r="K28" i="4"/>
  <c r="Q42" i="4"/>
  <c r="N52" i="4"/>
  <c r="E59" i="4"/>
  <c r="S63" i="4"/>
  <c r="C43" i="4"/>
  <c r="D59" i="4"/>
  <c r="A33" i="4"/>
  <c r="I54" i="4"/>
  <c r="D64" i="4"/>
  <c r="C48" i="4"/>
  <c r="F63" i="4"/>
  <c r="E63" i="4"/>
  <c r="S39" i="4"/>
  <c r="C32" i="4"/>
  <c r="O23" i="4"/>
  <c r="G43" i="4"/>
  <c r="F52" i="4"/>
  <c r="P58" i="4"/>
  <c r="B64" i="4"/>
  <c r="F42" i="4"/>
  <c r="D58" i="4"/>
  <c r="T34" i="4"/>
  <c r="O53" i="4"/>
  <c r="N63" i="4"/>
  <c r="B49" i="4"/>
  <c r="C51" i="4"/>
  <c r="U64" i="4"/>
  <c r="I38" i="4"/>
  <c r="I62" i="4"/>
  <c r="L46" i="4"/>
  <c r="P42" i="4"/>
  <c r="A55" i="4"/>
  <c r="R62" i="4"/>
  <c r="Q16" i="4"/>
  <c r="G57" i="4"/>
  <c r="P43" i="4"/>
  <c r="C31" i="4"/>
  <c r="N42" i="4"/>
  <c r="K49" i="4"/>
  <c r="D38" i="4"/>
  <c r="T46" i="4"/>
  <c r="C55" i="4"/>
  <c r="Q53" i="4"/>
  <c r="M37" i="4"/>
  <c r="O58" i="4"/>
  <c r="K50" i="4"/>
  <c r="J43" i="4"/>
  <c r="H35" i="4"/>
  <c r="I22" i="4"/>
  <c r="U20" i="4"/>
  <c r="R30" i="4"/>
  <c r="T36" i="4"/>
  <c r="S23" i="4"/>
  <c r="J31" i="4"/>
  <c r="L37" i="4"/>
  <c r="T25" i="4"/>
  <c r="A20" i="4"/>
  <c r="R7" i="4"/>
  <c r="B26" i="4"/>
  <c r="F20" i="4"/>
  <c r="B8" i="4"/>
  <c r="S8" i="4"/>
  <c r="J13" i="4"/>
  <c r="L19" i="4"/>
  <c r="P8" i="4"/>
  <c r="B14" i="4"/>
  <c r="D20" i="4"/>
  <c r="U62" i="4"/>
  <c r="O60" i="4"/>
  <c r="A41" i="4"/>
  <c r="P47" i="4"/>
  <c r="M46" i="4"/>
  <c r="B48" i="4"/>
  <c r="K58" i="4"/>
  <c r="U48" i="4"/>
  <c r="C38" i="4"/>
  <c r="N8" i="4"/>
  <c r="H23" i="4"/>
  <c r="R34" i="4"/>
  <c r="I58" i="4"/>
  <c r="C64" i="4"/>
  <c r="A46" i="4"/>
  <c r="O45" i="4"/>
  <c r="M47" i="4"/>
  <c r="N46" i="4"/>
  <c r="J59" i="4"/>
  <c r="C50" i="4"/>
  <c r="B39" i="4"/>
  <c r="C7" i="4"/>
  <c r="R21" i="4"/>
  <c r="B34" i="4"/>
  <c r="T55" i="4"/>
  <c r="T56" i="4"/>
  <c r="F37" i="4"/>
  <c r="J46" i="4"/>
  <c r="G48" i="4"/>
  <c r="G45" i="4"/>
  <c r="T57" i="4"/>
  <c r="P49" i="4"/>
  <c r="S38" i="4"/>
  <c r="H5" i="4"/>
  <c r="K24" i="4"/>
  <c r="A59" i="4"/>
  <c r="J62" i="4"/>
  <c r="L9" i="4"/>
  <c r="G27" i="4"/>
  <c r="P37" i="4"/>
  <c r="B23" i="4"/>
  <c r="U27" i="4"/>
  <c r="J16" i="4"/>
  <c r="M10" i="4"/>
  <c r="G49" i="4"/>
  <c r="K7" i="4"/>
  <c r="Q28" i="4"/>
  <c r="F26" i="4"/>
  <c r="R9" i="4"/>
  <c r="R6" i="4"/>
  <c r="U19" i="4"/>
  <c r="R39" i="4"/>
  <c r="S30" i="4"/>
  <c r="G14" i="4"/>
  <c r="R16" i="4"/>
  <c r="H15" i="4"/>
  <c r="F14" i="4"/>
  <c r="H42" i="4"/>
  <c r="B29" i="4"/>
  <c r="L29" i="4"/>
  <c r="L5" i="4"/>
  <c r="I5" i="4"/>
  <c r="F6" i="4"/>
  <c r="K17" i="4"/>
  <c r="E5" i="4"/>
  <c r="O13" i="4"/>
  <c r="J35" i="4"/>
  <c r="C25" i="4"/>
  <c r="P20" i="4"/>
  <c r="R23" i="4"/>
  <c r="J20" i="4"/>
  <c r="O30" i="4"/>
  <c r="A36" i="4"/>
  <c r="O26" i="4"/>
  <c r="C22" i="4"/>
  <c r="I12" i="4"/>
  <c r="R26" i="4"/>
  <c r="K21" i="4"/>
  <c r="N12" i="4"/>
  <c r="H7" i="4"/>
  <c r="O12" i="4"/>
  <c r="A18" i="4"/>
  <c r="U7" i="4"/>
  <c r="L12" i="4"/>
  <c r="S17" i="4"/>
  <c r="B60" i="4"/>
  <c r="S7" i="4"/>
  <c r="E58" i="4"/>
  <c r="I42" i="4"/>
  <c r="R42" i="4"/>
  <c r="D56" i="4"/>
  <c r="A60" i="4"/>
  <c r="R51" i="4"/>
  <c r="C42" i="4"/>
  <c r="R20" i="4"/>
  <c r="J21" i="4"/>
  <c r="Q31" i="4"/>
  <c r="U63" i="4"/>
  <c r="M41" i="4"/>
  <c r="A57" i="4"/>
  <c r="T42" i="4"/>
  <c r="D40" i="4"/>
  <c r="M58" i="4"/>
  <c r="U60" i="4"/>
  <c r="F51" i="4"/>
  <c r="F43" i="4"/>
  <c r="M25" i="4"/>
  <c r="T17" i="4"/>
  <c r="U31" i="4"/>
  <c r="Q64" i="4"/>
  <c r="U37" i="4"/>
  <c r="O55" i="4"/>
  <c r="O43" i="4"/>
  <c r="S44" i="4"/>
  <c r="R57" i="4"/>
  <c r="I60" i="4"/>
  <c r="B51" i="4"/>
  <c r="P41" i="4"/>
  <c r="P14" i="4"/>
  <c r="O18" i="4"/>
  <c r="F34" i="4"/>
  <c r="M45" i="4"/>
  <c r="E13" i="4"/>
  <c r="N16" i="4"/>
  <c r="N35" i="4"/>
  <c r="A24" i="4"/>
  <c r="M8" i="4"/>
  <c r="H18" i="4"/>
  <c r="I6" i="4"/>
  <c r="T40" i="4"/>
  <c r="H36" i="4"/>
  <c r="D37" i="4"/>
  <c r="B15" i="4"/>
  <c r="T6" i="4"/>
  <c r="T19" i="4"/>
  <c r="T16" i="4"/>
  <c r="S54" i="4"/>
  <c r="O19" i="4"/>
  <c r="M24" i="4"/>
  <c r="E23" i="4"/>
  <c r="S12" i="4"/>
  <c r="C9" i="4"/>
  <c r="E12" i="4"/>
  <c r="S14" i="4"/>
  <c r="T33" i="4"/>
  <c r="F11" i="4"/>
  <c r="I13" i="4"/>
  <c r="B17" i="4"/>
  <c r="L16" i="4"/>
  <c r="U17" i="4"/>
  <c r="U36" i="4"/>
  <c r="D13" i="4"/>
  <c r="G7" i="4"/>
  <c r="T7" i="4"/>
  <c r="R15" i="4"/>
  <c r="B64" i="2"/>
  <c r="A57" i="2"/>
  <c r="A51" i="2"/>
  <c r="A44" i="2"/>
  <c r="P43" i="2"/>
  <c r="A43" i="2"/>
  <c r="O48" i="2"/>
  <c r="AL54" i="2"/>
  <c r="AL53" i="2"/>
  <c r="AL52" i="2"/>
  <c r="F52" i="2"/>
  <c r="AS45" i="2"/>
  <c r="AM45" i="2"/>
  <c r="J3" i="5" l="1"/>
  <c r="K3" i="5" s="1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AR39" i="2"/>
  <c r="AR38" i="2"/>
  <c r="AR37" i="2"/>
  <c r="AR36" i="2"/>
  <c r="AR33" i="2"/>
  <c r="AR32" i="2"/>
  <c r="AR31" i="2"/>
  <c r="AR30" i="2"/>
  <c r="AR29" i="2"/>
  <c r="AR28" i="2"/>
  <c r="AR27" i="2"/>
  <c r="AR26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H40" i="2"/>
  <c r="AG55" i="2"/>
  <c r="AG97" i="2" s="1"/>
  <c r="AG139" i="2" s="1"/>
  <c r="AG181" i="2" s="1"/>
  <c r="AG223" i="2" s="1"/>
  <c r="AG265" i="2" s="1"/>
  <c r="AG307" i="2" s="1"/>
  <c r="AG349" i="2" s="1"/>
  <c r="AG391" i="2" s="1"/>
  <c r="AG54" i="2"/>
  <c r="AG96" i="2" s="1"/>
  <c r="AG138" i="2" s="1"/>
  <c r="AG180" i="2" s="1"/>
  <c r="AG222" i="2" s="1"/>
  <c r="AG264" i="2" s="1"/>
  <c r="AG306" i="2" s="1"/>
  <c r="AG348" i="2" s="1"/>
  <c r="AG390" i="2" s="1"/>
  <c r="AG53" i="2"/>
  <c r="AG95" i="2" s="1"/>
  <c r="AG137" i="2" s="1"/>
  <c r="AG179" i="2" s="1"/>
  <c r="AG221" i="2" s="1"/>
  <c r="AG263" i="2" s="1"/>
  <c r="AG305" i="2" s="1"/>
  <c r="AG347" i="2" s="1"/>
  <c r="AG389" i="2" s="1"/>
  <c r="AG52" i="2"/>
  <c r="AG94" i="2" s="1"/>
  <c r="AG136" i="2" s="1"/>
  <c r="AG178" i="2" s="1"/>
  <c r="AG220" i="2" s="1"/>
  <c r="AG262" i="2" s="1"/>
  <c r="AG304" i="2" s="1"/>
  <c r="AG346" i="2" s="1"/>
  <c r="AG388" i="2" s="1"/>
  <c r="M40" i="2"/>
  <c r="L40" i="2"/>
  <c r="K40" i="2"/>
  <c r="J40" i="2"/>
  <c r="I40" i="2"/>
  <c r="AR376" i="2" l="1"/>
  <c r="AR82" i="2"/>
  <c r="AR124" i="2"/>
  <c r="AR292" i="2"/>
  <c r="AR250" i="2"/>
  <c r="AR208" i="2"/>
  <c r="AR166" i="2"/>
  <c r="AR334" i="2"/>
  <c r="AR40" i="2"/>
  <c r="AR418" i="2"/>
  <c r="AL83" i="2"/>
  <c r="O83" i="2"/>
  <c r="T41" i="2"/>
  <c r="AJ41" i="2"/>
  <c r="P41" i="2"/>
  <c r="AN41" i="2"/>
  <c r="AF41" i="2"/>
  <c r="W41" i="2"/>
  <c r="Q83" i="2"/>
  <c r="U83" i="2"/>
  <c r="Y83" i="2"/>
  <c r="K83" i="2"/>
  <c r="S83" i="2"/>
  <c r="AA83" i="2"/>
  <c r="AQ83" i="2"/>
  <c r="N83" i="2"/>
  <c r="AI41" i="2"/>
  <c r="AA41" i="2"/>
  <c r="S41" i="2"/>
  <c r="O41" i="2"/>
  <c r="L83" i="2"/>
  <c r="T83" i="2"/>
  <c r="AB83" i="2"/>
  <c r="AJ83" i="2"/>
  <c r="AN83" i="2"/>
  <c r="M41" i="2"/>
  <c r="AP41" i="2"/>
  <c r="AL41" i="2"/>
  <c r="AH41" i="2"/>
  <c r="V41" i="2"/>
  <c r="R41" i="2"/>
  <c r="N41" i="2"/>
  <c r="K41" i="2"/>
  <c r="AM41" i="2"/>
  <c r="I83" i="2"/>
  <c r="AC83" i="2"/>
  <c r="AG83" i="2"/>
  <c r="AO83" i="2"/>
  <c r="V83" i="2"/>
  <c r="W83" i="2"/>
  <c r="AE83" i="2"/>
  <c r="AI83" i="2"/>
  <c r="AM83" i="2"/>
  <c r="AF83" i="2"/>
  <c r="AK83" i="2"/>
  <c r="AD83" i="2"/>
  <c r="AH83" i="2"/>
  <c r="AP83" i="2"/>
  <c r="AO41" i="2"/>
  <c r="AK41" i="2"/>
  <c r="AC41" i="2"/>
  <c r="U41" i="2"/>
  <c r="Q41" i="2"/>
  <c r="I41" i="2"/>
  <c r="J83" i="2"/>
  <c r="R83" i="2"/>
  <c r="Z83" i="2"/>
  <c r="H83" i="2"/>
  <c r="P83" i="2"/>
  <c r="M83" i="2"/>
  <c r="X83" i="2"/>
  <c r="L41" i="2"/>
  <c r="AB41" i="2"/>
  <c r="AD41" i="2"/>
  <c r="AE41" i="2"/>
  <c r="J41" i="2"/>
  <c r="AQ41" i="2"/>
  <c r="Z41" i="2"/>
  <c r="X41" i="2"/>
  <c r="AG41" i="2"/>
  <c r="Y41" i="2"/>
  <c r="H41" i="2"/>
  <c r="AR377" i="2" l="1"/>
  <c r="AR209" i="2"/>
  <c r="AR335" i="2"/>
  <c r="AR251" i="2"/>
  <c r="AR293" i="2"/>
  <c r="AR419" i="2"/>
  <c r="AR41" i="2"/>
  <c r="AR83" i="2"/>
  <c r="AR167" i="2"/>
  <c r="AR125" i="2"/>
  <c r="H18" i="2" l="1"/>
  <c r="R18" i="2" s="1"/>
</calcChain>
</file>

<file path=xl/sharedStrings.xml><?xml version="1.0" encoding="utf-8"?>
<sst xmlns="http://schemas.openxmlformats.org/spreadsheetml/2006/main" count="737" uniqueCount="389">
  <si>
    <t>～　使用上の注意　　～</t>
    <rPh sb="2" eb="5">
      <t>シヨウジョウ</t>
    </rPh>
    <rPh sb="6" eb="8">
      <t>チュウイ</t>
    </rPh>
    <phoneticPr fontId="2"/>
  </si>
  <si>
    <t>・</t>
    <phoneticPr fontId="2"/>
  </si>
  <si>
    <t>Excel形式のままご報告をお願いいたします。</t>
    <phoneticPr fontId="2"/>
  </si>
  <si>
    <t>分類番号を入力すると、部品分類表に則って</t>
    <rPh sb="0" eb="2">
      <t>ブンルイ</t>
    </rPh>
    <rPh sb="2" eb="4">
      <t>バンゴウ</t>
    </rPh>
    <rPh sb="5" eb="7">
      <t>ニュウリョク</t>
    </rPh>
    <phoneticPr fontId="2"/>
  </si>
  <si>
    <t>部品名が自動的に表示されます。</t>
    <phoneticPr fontId="2"/>
  </si>
  <si>
    <t>１０ページ（６０品目）までの入力が可能です。</t>
    <rPh sb="8" eb="10">
      <t>ヒンモク</t>
    </rPh>
    <rPh sb="14" eb="16">
      <t>ニュウリョク</t>
    </rPh>
    <rPh sb="17" eb="19">
      <t>カノウ</t>
    </rPh>
    <phoneticPr fontId="2"/>
  </si>
  <si>
    <t>ページを増やした物をお送りいたします。</t>
    <phoneticPr fontId="2"/>
  </si>
  <si>
    <t>　　　　(Excel形式で返送願います。)</t>
    <rPh sb="10" eb="12">
      <t>ケイシキ</t>
    </rPh>
    <rPh sb="13" eb="15">
      <t>ヘンソウ</t>
    </rPh>
    <rPh sb="15" eb="16">
      <t>ネガ</t>
    </rPh>
    <phoneticPr fontId="2"/>
  </si>
  <si>
    <t>-</t>
    <phoneticPr fontId="2"/>
  </si>
  <si>
    <t>*本調査は集計結果のみを公表し、各社個々のデータは『秘』といたします</t>
    <phoneticPr fontId="2"/>
  </si>
  <si>
    <t>担当部署名</t>
  </si>
  <si>
    <t>担 当 者 名</t>
    <rPh sb="0" eb="1">
      <t>タダシ</t>
    </rPh>
    <rPh sb="2" eb="3">
      <t>トウ</t>
    </rPh>
    <rPh sb="4" eb="5">
      <t>シャ</t>
    </rPh>
    <rPh sb="6" eb="7">
      <t>メイ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</si>
  <si>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</si>
  <si>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　百万円</t>
    <phoneticPr fontId="2"/>
  </si>
  <si>
    <t>Ｔ　Ｅ　Ｌ</t>
  </si>
  <si>
    <t>従業員数</t>
  </si>
  <si>
    <t>※ 単独の正規従業員数</t>
    <phoneticPr fontId="2"/>
  </si>
  <si>
    <t>　人</t>
    <rPh sb="1" eb="2">
      <t>ニン</t>
    </rPh>
    <phoneticPr fontId="2"/>
  </si>
  <si>
    <t>出　荷　額</t>
  </si>
  <si>
    <t>百万円</t>
  </si>
  <si>
    <t>百万円</t>
    <phoneticPr fontId="2"/>
  </si>
  <si>
    <t>社</t>
    <rPh sb="0" eb="1">
      <t>シャ</t>
    </rPh>
    <phoneticPr fontId="2"/>
  </si>
  <si>
    <t>分類番号</t>
    <rPh sb="0" eb="2">
      <t>ブンルイ</t>
    </rPh>
    <rPh sb="2" eb="4">
      <t>バンゴウ</t>
    </rPh>
    <phoneticPr fontId="2"/>
  </si>
  <si>
    <t>計（百万円）</t>
    <rPh sb="0" eb="1">
      <t>ケイ</t>
    </rPh>
    <rPh sb="2" eb="5">
      <t>ヒャクマンエン</t>
    </rPh>
    <phoneticPr fontId="2"/>
  </si>
  <si>
    <t>部品名</t>
    <rPh sb="0" eb="2">
      <t>ブヒン</t>
    </rPh>
    <rPh sb="2" eb="3">
      <t>メイ</t>
    </rPh>
    <phoneticPr fontId="2"/>
  </si>
  <si>
    <t>四　輪　車　用</t>
    <rPh sb="0" eb="1">
      <t>ヨン</t>
    </rPh>
    <rPh sb="2" eb="3">
      <t>ワ</t>
    </rPh>
    <rPh sb="4" eb="5">
      <t>シャ</t>
    </rPh>
    <rPh sb="6" eb="7">
      <t>ヨウ</t>
    </rPh>
    <phoneticPr fontId="2"/>
  </si>
  <si>
    <t>組　付</t>
  </si>
  <si>
    <t>国内①</t>
  </si>
  <si>
    <t>海外②</t>
  </si>
  <si>
    <t>補　修</t>
  </si>
  <si>
    <t>国内③</t>
  </si>
  <si>
    <t>海外④</t>
  </si>
  <si>
    <t>車体メーカー向⑤</t>
    <rPh sb="0" eb="2">
      <t>シャタイ</t>
    </rPh>
    <rPh sb="6" eb="7">
      <t>ム</t>
    </rPh>
    <phoneticPr fontId="2"/>
  </si>
  <si>
    <t>部販・共販向⑥</t>
    <rPh sb="0" eb="1">
      <t>ブ</t>
    </rPh>
    <rPh sb="1" eb="2">
      <t>ハン</t>
    </rPh>
    <rPh sb="3" eb="5">
      <t>キョウハン</t>
    </rPh>
    <rPh sb="5" eb="6">
      <t>ム</t>
    </rPh>
    <phoneticPr fontId="2"/>
  </si>
  <si>
    <t>部品ﾒｰｶｰ向</t>
  </si>
  <si>
    <t>国内⑦</t>
  </si>
  <si>
    <t>海外⑧</t>
  </si>
  <si>
    <t>直接市場向</t>
  </si>
  <si>
    <t>国内⑨</t>
  </si>
  <si>
    <t>海外⑩</t>
  </si>
  <si>
    <t>計　　（①～⑩）</t>
    <phoneticPr fontId="2"/>
  </si>
  <si>
    <t>二輪車用</t>
    <rPh sb="0" eb="3">
      <t>ニリンシャ</t>
    </rPh>
    <rPh sb="3" eb="4">
      <t>ヨウ</t>
    </rPh>
    <phoneticPr fontId="2"/>
  </si>
  <si>
    <t>国内⑪</t>
  </si>
  <si>
    <t>海外⑫</t>
  </si>
  <si>
    <t>国内⑬</t>
  </si>
  <si>
    <t>海外⑭</t>
  </si>
  <si>
    <t>計　　（⑪～⑭）</t>
    <phoneticPr fontId="2"/>
  </si>
  <si>
    <t>合　計（①～⑭）</t>
    <phoneticPr fontId="2"/>
  </si>
  <si>
    <t>黄色く塗りつぶされたセル</t>
    <rPh sb="0" eb="2">
      <t>キイロ</t>
    </rPh>
    <rPh sb="3" eb="4">
      <t>ヌ</t>
    </rPh>
    <phoneticPr fontId="2"/>
  </si>
  <si>
    <t>本ファイルをご利用の上ご報告いただく際は</t>
    <rPh sb="0" eb="1">
      <t>ホン</t>
    </rPh>
    <rPh sb="7" eb="9">
      <t>リヨウ</t>
    </rPh>
    <rPh sb="10" eb="11">
      <t>ウエ</t>
    </rPh>
    <rPh sb="12" eb="14">
      <t>ホウコク</t>
    </rPh>
    <rPh sb="18" eb="19">
      <t>サイ</t>
    </rPh>
    <phoneticPr fontId="2"/>
  </si>
  <si>
    <t>2枚目のシートの</t>
    <rPh sb="1" eb="3">
      <t>マイメ</t>
    </rPh>
    <phoneticPr fontId="2"/>
  </si>
  <si>
    <t>自動車部品出荷額 [A]</t>
    <phoneticPr fontId="2"/>
  </si>
  <si>
    <t>自動車部品出荷額以外 [B]</t>
    <rPh sb="8" eb="10">
      <t>イガイ</t>
    </rPh>
    <phoneticPr fontId="2"/>
  </si>
  <si>
    <t>←自動車部品出荷額 [A]</t>
    <phoneticPr fontId="2"/>
  </si>
  <si>
    <t>支部
ｺｰﾄﾞ</t>
    <rPh sb="0" eb="2">
      <t>シブ</t>
    </rPh>
    <phoneticPr fontId="21"/>
  </si>
  <si>
    <t>会員
ｺｰﾄﾞ</t>
    <rPh sb="0" eb="2">
      <t>カイイン</t>
    </rPh>
    <phoneticPr fontId="21"/>
  </si>
  <si>
    <t>分類
番号</t>
    <rPh sb="0" eb="2">
      <t>ブンルイ</t>
    </rPh>
    <rPh sb="3" eb="5">
      <t>バンゴウ</t>
    </rPh>
    <phoneticPr fontId="21"/>
  </si>
  <si>
    <t>部品名</t>
    <rPh sb="0" eb="1">
      <t>ブ</t>
    </rPh>
    <rPh sb="1" eb="3">
      <t>ヒンメイ</t>
    </rPh>
    <phoneticPr fontId="21"/>
  </si>
  <si>
    <t>四　　　　輪　　　　車　　　　用</t>
    <rPh sb="0" eb="6">
      <t>ヨンリン</t>
    </rPh>
    <rPh sb="10" eb="11">
      <t>シャ</t>
    </rPh>
    <rPh sb="15" eb="16">
      <t>ヨウ</t>
    </rPh>
    <phoneticPr fontId="21"/>
  </si>
  <si>
    <t>二　　輪　　車　　用</t>
    <rPh sb="0" eb="7">
      <t>ニリンシャ</t>
    </rPh>
    <rPh sb="9" eb="10">
      <t>ヨウ</t>
    </rPh>
    <phoneticPr fontId="21"/>
  </si>
  <si>
    <t>合計
(①～⑭)</t>
    <rPh sb="0" eb="2">
      <t>ゴウケイ</t>
    </rPh>
    <phoneticPr fontId="21"/>
  </si>
  <si>
    <t>カーメーカー向</t>
    <rPh sb="6" eb="7">
      <t>ム</t>
    </rPh>
    <phoneticPr fontId="21"/>
  </si>
  <si>
    <t>車体ﾒｰｶｰ向
⑤</t>
    <rPh sb="0" eb="2">
      <t>シャタイ</t>
    </rPh>
    <rPh sb="6" eb="7">
      <t>ム</t>
    </rPh>
    <phoneticPr fontId="21"/>
  </si>
  <si>
    <t>部販･共販向
⑥</t>
    <rPh sb="0" eb="1">
      <t>ブ</t>
    </rPh>
    <rPh sb="1" eb="2">
      <t>ハン</t>
    </rPh>
    <rPh sb="3" eb="4">
      <t>キョウ</t>
    </rPh>
    <rPh sb="4" eb="5">
      <t>ハン</t>
    </rPh>
    <rPh sb="5" eb="6">
      <t>ム</t>
    </rPh>
    <phoneticPr fontId="21"/>
  </si>
  <si>
    <t>部品メーカー向</t>
    <rPh sb="0" eb="2">
      <t>ブヒン</t>
    </rPh>
    <rPh sb="6" eb="7">
      <t>ム</t>
    </rPh>
    <phoneticPr fontId="21"/>
  </si>
  <si>
    <t>直接市場向</t>
    <rPh sb="0" eb="2">
      <t>チョクセツ</t>
    </rPh>
    <rPh sb="2" eb="4">
      <t>シジョウ</t>
    </rPh>
    <rPh sb="4" eb="5">
      <t>ム</t>
    </rPh>
    <phoneticPr fontId="21"/>
  </si>
  <si>
    <t>計
(①～⑩)</t>
    <rPh sb="0" eb="1">
      <t>ケイ</t>
    </rPh>
    <phoneticPr fontId="21"/>
  </si>
  <si>
    <t>組　　　付</t>
    <rPh sb="0" eb="5">
      <t>クミツ</t>
    </rPh>
    <phoneticPr fontId="21"/>
  </si>
  <si>
    <t>補　　修</t>
    <rPh sb="0" eb="4">
      <t>ホシュウ</t>
    </rPh>
    <phoneticPr fontId="21"/>
  </si>
  <si>
    <t>計
(⑪～⑭)</t>
    <rPh sb="0" eb="1">
      <t>ケイ</t>
    </rPh>
    <phoneticPr fontId="21"/>
  </si>
  <si>
    <t>組　　付</t>
    <rPh sb="0" eb="4">
      <t>クミツ</t>
    </rPh>
    <phoneticPr fontId="21"/>
  </si>
  <si>
    <t>国内①</t>
    <rPh sb="0" eb="2">
      <t>コクナイ</t>
    </rPh>
    <phoneticPr fontId="21"/>
  </si>
  <si>
    <t>海外②</t>
    <rPh sb="0" eb="2">
      <t>カイガイ</t>
    </rPh>
    <phoneticPr fontId="21"/>
  </si>
  <si>
    <t>国内③</t>
    <rPh sb="0" eb="2">
      <t>コクナイ</t>
    </rPh>
    <phoneticPr fontId="21"/>
  </si>
  <si>
    <t>海外④</t>
    <rPh sb="0" eb="2">
      <t>カイガイ</t>
    </rPh>
    <phoneticPr fontId="21"/>
  </si>
  <si>
    <t>国内⑦</t>
    <rPh sb="0" eb="2">
      <t>コクナイ</t>
    </rPh>
    <phoneticPr fontId="21"/>
  </si>
  <si>
    <t>海外⑧</t>
    <rPh sb="0" eb="2">
      <t>カイガイ</t>
    </rPh>
    <phoneticPr fontId="21"/>
  </si>
  <si>
    <t>国内⑨</t>
    <rPh sb="0" eb="2">
      <t>コクナイ</t>
    </rPh>
    <phoneticPr fontId="21"/>
  </si>
  <si>
    <t>海外⑩</t>
    <rPh sb="0" eb="2">
      <t>カイガイ</t>
    </rPh>
    <phoneticPr fontId="21"/>
  </si>
  <si>
    <t>国内⑪</t>
    <rPh sb="0" eb="2">
      <t>コクナイ</t>
    </rPh>
    <phoneticPr fontId="21"/>
  </si>
  <si>
    <t>海外⑫</t>
    <rPh sb="0" eb="2">
      <t>カイガイ</t>
    </rPh>
    <phoneticPr fontId="21"/>
  </si>
  <si>
    <t>国内⑬</t>
    <rPh sb="0" eb="2">
      <t>コクナイ</t>
    </rPh>
    <phoneticPr fontId="21"/>
  </si>
  <si>
    <t>海外⑭</t>
    <rPh sb="0" eb="2">
      <t>カイガイ</t>
    </rPh>
    <phoneticPr fontId="21"/>
  </si>
  <si>
    <t>会社名</t>
    <rPh sb="0" eb="3">
      <t>カイシャメイ</t>
    </rPh>
    <phoneticPr fontId="21"/>
  </si>
  <si>
    <t>資本金</t>
    <rPh sb="0" eb="3">
      <t>シホンキン</t>
    </rPh>
    <phoneticPr fontId="21"/>
  </si>
  <si>
    <t>従業員数</t>
    <rPh sb="0" eb="4">
      <t>ジュウギョウインスウ</t>
    </rPh>
    <phoneticPr fontId="21"/>
  </si>
  <si>
    <t>出　　荷　　額</t>
    <rPh sb="0" eb="7">
      <t>シュッカガク</t>
    </rPh>
    <phoneticPr fontId="21"/>
  </si>
  <si>
    <t>自動車部品
①</t>
    <rPh sb="0" eb="3">
      <t>ジドウシャ</t>
    </rPh>
    <rPh sb="3" eb="5">
      <t>ブヒン</t>
    </rPh>
    <phoneticPr fontId="21"/>
  </si>
  <si>
    <t>自動車部品以外
②</t>
    <rPh sb="0" eb="3">
      <t>ジドウシャ</t>
    </rPh>
    <rPh sb="3" eb="5">
      <t>ブヒン</t>
    </rPh>
    <rPh sb="5" eb="7">
      <t>イガイ</t>
    </rPh>
    <phoneticPr fontId="21"/>
  </si>
  <si>
    <t>合計
③＝①＋②</t>
    <rPh sb="0" eb="2">
      <t>ゴウケイ</t>
    </rPh>
    <phoneticPr fontId="21"/>
  </si>
  <si>
    <t>回答先：一般社団法人 日本自動車部品工業会　業務部</t>
    <rPh sb="4" eb="6">
      <t>イッパン</t>
    </rPh>
    <rPh sb="6" eb="8">
      <t>シャダン</t>
    </rPh>
    <rPh sb="8" eb="10">
      <t>ホウジン</t>
    </rPh>
    <rPh sb="11" eb="21">
      <t>ニ</t>
    </rPh>
    <phoneticPr fontId="2"/>
  </si>
  <si>
    <t>gyoumu@japia.or.jp</t>
    <phoneticPr fontId="2"/>
  </si>
  <si>
    <t>回答先：</t>
    <rPh sb="0" eb="2">
      <t>カイトウ</t>
    </rPh>
    <rPh sb="2" eb="3">
      <t>サキ</t>
    </rPh>
    <phoneticPr fontId="2"/>
  </si>
  <si>
    <r>
      <t>入力する分類番号数が６０に満たない場合でも</t>
    </r>
    <r>
      <rPr>
        <sz val="16"/>
        <color indexed="10"/>
        <rFont val="HG丸ｺﾞｼｯｸM-PRO"/>
        <family val="3"/>
        <charset val="128"/>
      </rPr>
      <t/>
    </r>
    <rPh sb="0" eb="2">
      <t>ニュウリョク</t>
    </rPh>
    <rPh sb="4" eb="6">
      <t>ブンルイ</t>
    </rPh>
    <rPh sb="6" eb="8">
      <t>バンゴウ</t>
    </rPh>
    <rPh sb="8" eb="9">
      <t>スウ</t>
    </rPh>
    <rPh sb="13" eb="14">
      <t>ミ</t>
    </rPh>
    <rPh sb="17" eb="19">
      <t>バアイ</t>
    </rPh>
    <phoneticPr fontId="2"/>
  </si>
  <si>
    <t>（2）自動車部品出荷額 [A] の内訳</t>
    <rPh sb="3" eb="6">
      <t>ジドウシャ</t>
    </rPh>
    <rPh sb="6" eb="8">
      <t>ブヒン</t>
    </rPh>
    <rPh sb="8" eb="10">
      <t>シュッカ</t>
    </rPh>
    <rPh sb="10" eb="11">
      <t>ガク</t>
    </rPh>
    <rPh sb="17" eb="19">
      <t>ウチワケ</t>
    </rPh>
    <phoneticPr fontId="2"/>
  </si>
  <si>
    <t>国内自動車メーカー14社のうち
直接納入しているメーカー数</t>
    <phoneticPr fontId="2"/>
  </si>
  <si>
    <t>メールアドレス</t>
    <phoneticPr fontId="2"/>
  </si>
  <si>
    <r>
      <t xml:space="preserve">合計 [C] </t>
    </r>
    <r>
      <rPr>
        <sz val="10"/>
        <rFont val="HG丸ｺﾞｼｯｸM-PRO"/>
        <family val="3"/>
        <charset val="128"/>
      </rPr>
      <t xml:space="preserve">（=[A]+[B]）
</t>
    </r>
    <r>
      <rPr>
        <sz val="10"/>
        <color indexed="10"/>
        <rFont val="HG丸ｺﾞｼｯｸM-PRO"/>
        <family val="3"/>
        <charset val="128"/>
      </rPr>
      <t>※貴社単独の売上高です</t>
    </r>
    <rPh sb="19" eb="21">
      <t>キシャ</t>
    </rPh>
    <rPh sb="21" eb="23">
      <t>タンドク</t>
    </rPh>
    <rPh sb="24" eb="26">
      <t>ウリアゲ</t>
    </rPh>
    <rPh sb="26" eb="27">
      <t>ダカ</t>
    </rPh>
    <phoneticPr fontId="2"/>
  </si>
  <si>
    <t>分類番号</t>
    <rPh sb="0" eb="2">
      <t>ブンルイ</t>
    </rPh>
    <rPh sb="2" eb="4">
      <t>バンゴウ</t>
    </rPh>
    <phoneticPr fontId="1"/>
  </si>
  <si>
    <t>部　品　名</t>
    <rPh sb="0" eb="1">
      <t>ブ</t>
    </rPh>
    <rPh sb="2" eb="3">
      <t>シナ</t>
    </rPh>
    <rPh sb="4" eb="5">
      <t>メイ</t>
    </rPh>
    <phoneticPr fontId="1"/>
  </si>
  <si>
    <t>備考</t>
    <rPh sb="0" eb="2">
      <t>ビコウ</t>
    </rPh>
    <phoneticPr fontId="1"/>
  </si>
  <si>
    <t>会 社 名</t>
    <rPh sb="0" eb="1">
      <t>カイ</t>
    </rPh>
    <rPh sb="2" eb="3">
      <t>シャ</t>
    </rPh>
    <rPh sb="4" eb="5">
      <t>ナ</t>
    </rPh>
    <phoneticPr fontId="2"/>
  </si>
  <si>
    <t>のみ入力ができます。</t>
    <phoneticPr fontId="2"/>
  </si>
  <si>
    <t>までご連絡ください。</t>
    <phoneticPr fontId="2"/>
  </si>
  <si>
    <t>入力する分類番号数が６０を超える場合は、お手数ですが、</t>
    <rPh sb="0" eb="2">
      <t>ニュウリョク</t>
    </rPh>
    <rPh sb="4" eb="6">
      <t>ブンルイ</t>
    </rPh>
    <rPh sb="6" eb="8">
      <t>バンゴウ</t>
    </rPh>
    <rPh sb="8" eb="9">
      <t>スウ</t>
    </rPh>
    <rPh sb="13" eb="14">
      <t>コ</t>
    </rPh>
    <rPh sb="16" eb="18">
      <t>バアイ</t>
    </rPh>
    <phoneticPr fontId="2"/>
  </si>
  <si>
    <t>余ったページの削除や計算式の変更はしないでください。</t>
    <rPh sb="0" eb="1">
      <t>アマ</t>
    </rPh>
    <phoneticPr fontId="2"/>
  </si>
  <si>
    <t>国内自動車
メーカー</t>
    <rPh sb="0" eb="2">
      <t>コクナイ</t>
    </rPh>
    <rPh sb="2" eb="5">
      <t>ジドウシャ</t>
    </rPh>
    <phoneticPr fontId="21"/>
  </si>
  <si>
    <t>組付</t>
    <phoneticPr fontId="21"/>
  </si>
  <si>
    <t>補修</t>
    <phoneticPr fontId="21"/>
  </si>
  <si>
    <t>四輪車用</t>
    <rPh sb="2" eb="3">
      <t>シャ</t>
    </rPh>
    <rPh sb="3" eb="4">
      <t>ヨウ</t>
    </rPh>
    <phoneticPr fontId="21"/>
  </si>
  <si>
    <t>二輪車用</t>
    <rPh sb="3" eb="4">
      <t>ヨウ</t>
    </rPh>
    <phoneticPr fontId="21"/>
  </si>
  <si>
    <t>ｶｰﾒｰｶｰ向</t>
    <rPh sb="6" eb="7">
      <t>ム</t>
    </rPh>
    <phoneticPr fontId="21"/>
  </si>
  <si>
    <t>部品ﾒｰｶｰ向</t>
    <rPh sb="0" eb="2">
      <t>ブヒン</t>
    </rPh>
    <rPh sb="6" eb="7">
      <t>ム</t>
    </rPh>
    <phoneticPr fontId="21"/>
  </si>
  <si>
    <t>組付</t>
    <rPh sb="0" eb="1">
      <t>クミ</t>
    </rPh>
    <rPh sb="1" eb="2">
      <t>ツキ</t>
    </rPh>
    <phoneticPr fontId="21"/>
  </si>
  <si>
    <t>補修</t>
    <rPh sb="0" eb="2">
      <t>ホシュウ</t>
    </rPh>
    <phoneticPr fontId="21"/>
  </si>
  <si>
    <t>部品名</t>
    <rPh sb="0" eb="2">
      <t>ブヒン</t>
    </rPh>
    <rPh sb="2" eb="3">
      <t>メイ</t>
    </rPh>
    <phoneticPr fontId="21"/>
  </si>
  <si>
    <t>ﾋﾟｽﾄﾝ</t>
  </si>
  <si>
    <t>ﾋﾟｽﾄﾝ･ﾘﾝｸﾞ</t>
  </si>
  <si>
    <t>ｼﾘﾝﾀﾞ･ﾗｲﾅ</t>
  </si>
  <si>
    <t>ｼﾘﾝﾀﾞｰﾌﾞﾛｯｸ</t>
  </si>
  <si>
    <t>ﾌﾗｲﾎｲｰﾙ</t>
  </si>
  <si>
    <t>ｸﾗﾝｸｼｬﾌﾄ</t>
  </si>
  <si>
    <t>ｺﾈｸﾃｨﾝｸﾞﾛｯﾄﾞ</t>
  </si>
  <si>
    <t>ｴﾝｼﾞﾝ･ｶﾞｽｹｯﾄ及びﾊﾟｯｷﾝｸﾞ</t>
  </si>
  <si>
    <t>ｴﾝｼﾞﾝﾍｯﾄﾞｶﾊﾞｰ､ｴﾝｼﾞﾝｶﾊﾞｰ</t>
  </si>
  <si>
    <t>ｵｲﾙﾊﾟﾝ</t>
  </si>
  <si>
    <t>軸受ﾍﾞｱﾘﾝｸﾞ</t>
  </si>
  <si>
    <t>ｴﾝｼﾞﾝ･ﾊﾞﾙﾌﾞ</t>
  </si>
  <si>
    <t>ﾊﾞﾙﾌﾞ･ﾛｯｶｰ･ｱｰﾑ及びｼｬﾌﾄ</t>
  </si>
  <si>
    <t>ﾊﾞﾙﾌﾞ駆動部品及びｶﾑ･ｼｬﾌﾄ</t>
  </si>
  <si>
    <t>軸受ﾒﾀﾙ</t>
  </si>
  <si>
    <t>燃料ﾎﾟﾝﾌﾟ</t>
  </si>
  <si>
    <t>気化器</t>
  </si>
  <si>
    <t>ｽﾛｯﾄﾙﾎﾞﾃﾞｨ</t>
  </si>
  <si>
    <t>ｶﾞｿﾘﾝ用燃料噴射装置</t>
  </si>
  <si>
    <t>ﾃﾞｨｰｾﾞﾙ用燃料噴射装置(機械式)</t>
  </si>
  <si>
    <t>ﾃﾞｨｰｾﾞﾙ用燃料噴射装置(電子式)</t>
  </si>
  <si>
    <t>ﾃﾞｨｰｾﾞﾙ用燃料噴射ﾉｽﾞﾙ</t>
  </si>
  <si>
    <t>ｶﾞｿﾘﾝ用燃料噴射ﾉｽﾞﾙ(ｲﾝｼﾞｪｸﾀｰ)</t>
  </si>
  <si>
    <t>燃料ﾌｨﾙﾀ</t>
  </si>
  <si>
    <t>ｴｱ･ｸﾘｰﾅ</t>
  </si>
  <si>
    <t>ｴｱｸﾘｰﾅ･ｴﾚﾒﾝﾄ</t>
  </si>
  <si>
    <t>ｲﾝﾃｰｸﾏﾆﾎｰﾙﾄﾞ</t>
  </si>
  <si>
    <t>過給器(ﾀｰﾎﾞﾁｬｰｼﾞｬ及びｽｰﾊﾟｰﾁｬｰｼﾞｬ)</t>
  </si>
  <si>
    <t>ｵｲﾙ･ﾎﾟﾝﾌﾟ</t>
  </si>
  <si>
    <t>ｵｲﾙ･ﾌｨﾙﾀ</t>
  </si>
  <si>
    <t>水ﾎﾟﾝﾌﾟ</t>
  </si>
  <si>
    <t>ﾗｼﾞｴｰﾀ</t>
  </si>
  <si>
    <t>ﾌｧﾝﾓｰﾀ</t>
  </si>
  <si>
    <t>ｻｰﾓｽﾀｯﾄ</t>
  </si>
  <si>
    <t>ｵｲﾙ･ｸｰﾗ</t>
  </si>
  <si>
    <t>ｲﾝﾀｰｸｰﾗ</t>
  </si>
  <si>
    <t>ﾌｧﾝ及びﾌｧﾝｸﾗｯﾁ</t>
  </si>
  <si>
    <t>触媒装置</t>
  </si>
  <si>
    <t>その他排気浄化装置部品</t>
  </si>
  <si>
    <t>ﾎｰｽ類</t>
  </si>
  <si>
    <t>ｴｷﾞｿﾞｰｽﾄﾊﾟｲﾌﾟ､ﾏﾆﾎｰﾙﾄﾞ及びﾏﾌﾗ</t>
  </si>
  <si>
    <t>ｴｱﾀﾞｸﾄ､ﾚｿﾞﾈｰﾀ</t>
  </si>
  <si>
    <t>蓄熱ｼｽﾃﾑ</t>
  </si>
  <si>
    <t>真空断熱温水ﾀﾝｸ</t>
  </si>
  <si>
    <t>排出ｶﾞｽ熱回収ｼｽﾃﾑ</t>
  </si>
  <si>
    <t>その他のｴﾝｼﾞﾝ部品</t>
  </si>
  <si>
    <t>始動電動機(ｽﾀｰﾀﾓｰﾀ)</t>
  </si>
  <si>
    <t>充電発電機(ｵﾙﾀﾈｰﾀ)</t>
  </si>
  <si>
    <t>磁石発電機(ﾏｸﾞﾈｯﾄｰ､ﾀﾞｲﾅﾓ)</t>
  </si>
  <si>
    <t>配電機(ﾃﾞｨｽﾄﾘﾋﾞｭｰﾀ)</t>
  </si>
  <si>
    <t>ｲｸﾞﾆｯｼｮﾝ･ｺｲﾙ</t>
  </si>
  <si>
    <t>ｽﾊﾟｰｸ･ﾌﾟﾗｸﾞ</t>
  </si>
  <si>
    <t>ｸﾞﾛｰ･ﾌﾟﾗｸﾞ</t>
  </si>
  <si>
    <t>ｴﾝｼﾞﾝ制御装置</t>
  </si>
  <si>
    <t>走行･変速関係電子装置</t>
  </si>
  <si>
    <t>ﾌﾞﾚｰｷ関係電子装置</t>
  </si>
  <si>
    <t>電子部品及びｾﾝｻｰ類</t>
  </si>
  <si>
    <t>ﾘﾓｰﾄ･ｷｰ及び同ｼｽﾃﾑ</t>
  </si>
  <si>
    <t>冷房装置</t>
  </si>
  <si>
    <t>暖房装置</t>
  </si>
  <si>
    <t>その他の電装品･電子部品(ｴﾝｼﾞﾝ関係)</t>
  </si>
  <si>
    <t>前照灯(ﾍｯﾄﾞﾗﾝﾌﾟ)</t>
  </si>
  <si>
    <t>信号･標識灯</t>
  </si>
  <si>
    <t>その他灯器</t>
  </si>
  <si>
    <t>ｽﾋﾟｰﾄﾞ･ﾒｰﾀ類</t>
  </si>
  <si>
    <t>ﾜｲﾊﾟ･ﾓｰﾀ及び各種ﾓｰﾀ</t>
  </si>
  <si>
    <t>ﾜｲﾊﾟ･ｱｰﾑ､ﾌﾞﾚｰﾄﾞ及びﾘﾝｸ機構</t>
  </si>
  <si>
    <t>ｳｲﾝﾄﾞｼｰﾙﾄﾞ･ｳｫｯｼｬ</t>
  </si>
  <si>
    <t>ﾎｰﾝ及びﾌﾞｻﾞｰ類</t>
  </si>
  <si>
    <t>ｽﾃｱﾘﾝｸﾞ･ﾛｯｸ</t>
  </si>
  <si>
    <t>ｽｲｯﾁ類</t>
  </si>
  <si>
    <t>ﾌﾗｯｼｬﾕﾆｯﾄ及びﾘﾚｰ､ｿﾚﾉｲﾄﾞ</t>
  </si>
  <si>
    <t>盗難防止装置</t>
  </si>
  <si>
    <t>高圧電線</t>
  </si>
  <si>
    <t>低圧電線</t>
  </si>
  <si>
    <t>ﾜｲﾔｰ･ﾊｰﾈｽ</t>
  </si>
  <si>
    <t>ｺﾈｸﾀ</t>
  </si>
  <si>
    <t>ﾎﾞﾃﾞｨｺﾝﾄﾛｰﾙﾓｼﾞｭｰﾙ</t>
  </si>
  <si>
    <t>ﾊﾞｲﾜｲﾔ機器類</t>
  </si>
  <si>
    <t>ﾃﾞｨｽﾌﾟﾚｲ類</t>
  </si>
  <si>
    <t>ﾍｯﾄﾞｱｯﾌﾟﾃﾞｨｽﾌﾟﾚｲ</t>
  </si>
  <si>
    <t>ｱｸﾁｭｴｰﾀ</t>
  </si>
  <si>
    <t>ﾐﾘ波ﾚｰﾀﾞｰ</t>
  </si>
  <si>
    <t>赤外線ﾚｰﾀﾞ</t>
  </si>
  <si>
    <t>ﾚｰｻﾞｰﾗｲﾀﾞｰ</t>
  </si>
  <si>
    <t>車載ｶﾒﾗ</t>
  </si>
  <si>
    <t>はんだ類､ﾌﾗｯｸｽ類</t>
  </si>
  <si>
    <t>絶縁ﾃｰﾌﾟ類</t>
  </si>
  <si>
    <t>その他の電装品･電子部品(車体関係)</t>
  </si>
  <si>
    <t>ｸﾗｯﾁ･ｶﾊﾞｰ</t>
  </si>
  <si>
    <t>ｸﾗｯﾁ･ﾃﾞｨｽｸ</t>
  </si>
  <si>
    <t>ｸﾗｯﾁ･ﾌｪｰｼﾝｸﾞ</t>
  </si>
  <si>
    <t>手動ﾄﾗﾝｽﾐｯｼｮﾝ</t>
  </si>
  <si>
    <t>ﾄﾗﾝｽﾐｯｼｮﾝ用部品</t>
  </si>
  <si>
    <t>自動ﾄﾗﾝｽﾐｯｼｮﾝ</t>
  </si>
  <si>
    <t>ｽﾃｱﾘﾝｸﾞ･ｼｬﾌﾄ､ﾁｭｰﾌﾞ及びﾘﾝｸ機構部品</t>
  </si>
  <si>
    <t>ｽﾃｱﾘﾝｸﾞ･ﾎｲｰﾙ</t>
  </si>
  <si>
    <t>ｽﾃｱﾘﾝｸﾞ倍力装置(油圧式)</t>
  </si>
  <si>
    <t>ｽﾃｱﾘﾝｸﾞ倍力装置(電気式)</t>
  </si>
  <si>
    <t>ﾀｲﾛｯﾄﾞ･ｴﾝﾄﾞ</t>
  </si>
  <si>
    <t>ﾌﾛﾝﾄ･ｱｸｽﾙ</t>
  </si>
  <si>
    <t>等速ｼﾞｮｲﾝﾄ</t>
  </si>
  <si>
    <t>ﾌﾟﾛﾍﾟﾗ･ｼｬﾌﾄ</t>
  </si>
  <si>
    <t>ﾕﾆﾊﾞｰｻﾙ･ｼﾞｮｲﾝﾄ</t>
  </si>
  <si>
    <t>ﾃﾞﾌｧﾚﾝｼｬﾙ･ｷﾞﾔｰ</t>
  </si>
  <si>
    <t>ｱｸｽﾙ</t>
  </si>
  <si>
    <t>ﾃﾞﾌ</t>
  </si>
  <si>
    <t>車輪(鋼製)</t>
  </si>
  <si>
    <t>車輪(軽合金製)</t>
  </si>
  <si>
    <t>ﾊﾌﾞ･ﾎﾞﾙﾄ及びﾅｯﾄ</t>
  </si>
  <si>
    <t>ﾌﾞｯｼｭ類</t>
  </si>
  <si>
    <t>ｵｲﾙｼｰﾙ</t>
  </si>
  <si>
    <t>ｼﾌﾄﾚﾊﾞｰ</t>
  </si>
  <si>
    <t>ﾍﾟﾀﾞﾙ類</t>
  </si>
  <si>
    <t>ｺﾝﾄﾛｰﾙ･ｹｰﾌﾞﾙ</t>
  </si>
  <si>
    <t>その他の駆動･伝導･操縦装置部品</t>
  </si>
  <si>
    <t>ﾘｰﾌ･ｽﾌﾟﾘﾝｸﾞ</t>
  </si>
  <si>
    <t>ｺｲﾙ･ｽﾌﾟﾘﾝｸﾞ</t>
  </si>
  <si>
    <t>ｼｮｯｸ･ｱﾌﾞｿｰﾊﾞ</t>
  </si>
  <si>
    <t>ﾄﾗｯﾄ式ｻｽﾍﾟﾝｼｮﾝ</t>
  </si>
  <si>
    <t>ｳｨｯｼｭﾎﾞｰﾝ(Aｱｰﾑ)､及びｱｯﾌﾟﾗｲﾄ</t>
  </si>
  <si>
    <t>ﾄｰｼｮﾝﾊﾞｰ及びｽﾀﾋﾞﾗｲｻﾞ</t>
  </si>
  <si>
    <t>その他懸架装置附属部品</t>
  </si>
  <si>
    <t>ﾄﾞﾗﾑ･ﾌﾞﾚｰｷ装置</t>
  </si>
  <si>
    <t>ﾃﾞｨｽｸ･ﾌﾞﾚｰｷ装置</t>
  </si>
  <si>
    <t>ｴｱﾌﾞﾚｰｷ装置</t>
  </si>
  <si>
    <t>ﾌﾞﾚｰｷ倍力装置</t>
  </si>
  <si>
    <t>ﾌﾞﾚｰｷ･ｼﾘﾝﾀﾞ</t>
  </si>
  <si>
    <t>ｺﾞﾑｶｯﾌﾟ</t>
  </si>
  <si>
    <t>ﾌﾞﾚｰｷ･ﾗｲﾆﾝｸﾞ</t>
  </si>
  <si>
    <t>ﾌﾞﾚｰｷ･ｼｭｰ</t>
  </si>
  <si>
    <t>ﾃﾞｨｽｸﾊﾟｯﾄ</t>
  </si>
  <si>
    <t>ﾌﾞﾚｰｷ･ﾎｰｽ</t>
  </si>
  <si>
    <t>ﾌﾞﾚｰｷ･ﾊﾟｲﾌﾟ</t>
  </si>
  <si>
    <t>ﾌﾞﾚｰｷ用ﾊﾞﾙﾌﾞ</t>
  </si>
  <si>
    <t>その他ﾌﾞﾚｰｷ装置付属部品</t>
  </si>
  <si>
    <t>その他の懸架･制動装置部品</t>
  </si>
  <si>
    <t>乗用車用ﾌﾟﾚｽ部品</t>
  </si>
  <si>
    <t>ﾄﾗｯｸ･ﾊﾞｽ用ﾌﾟﾚｽ部品</t>
  </si>
  <si>
    <t>ｿｰﾗﾊﾟﾈﾙ</t>
  </si>
  <si>
    <t>ｱｸﾘﾙ板､ﾎﾟﾘｶｰﾎﾞﾈｰﾄ版</t>
  </si>
  <si>
    <t>樹脂外装品､ﾊﾟﾈﾙ類</t>
  </si>
  <si>
    <t>ｼｬｼ･ﾌﾚｰﾑ</t>
  </si>
  <si>
    <t>ﾀﾞｯｼｭﾎﾞｰﾄﾞ及びﾊﾟﾈﾙ</t>
  </si>
  <si>
    <t>ﾊﾞﾝﾊﾟ</t>
  </si>
  <si>
    <t>燃料ﾀﾝｸ</t>
  </si>
  <si>
    <t>装飾品類及びﾓｰﾙ類</t>
  </si>
  <si>
    <t>窓わく</t>
  </si>
  <si>
    <t>ｳｴｻﾞｽﾄﾘｯﾌﾟ</t>
  </si>
  <si>
    <t>ｳｲﾝﾄﾞｩ･ﾚｷﾞｭﾚｰﾀ</t>
  </si>
  <si>
    <t>ﾄﾞｱﾊﾝﾄﾞﾙ及びﾛｯｸ</t>
  </si>
  <si>
    <t>ﾄﾞｱﾋﾝｼﾞ及びﾁｪｯｶ類</t>
  </si>
  <si>
    <t>ｼｰﾄ及びｼｰﾄｽﾌﾟﾘﾝｸﾞ</t>
  </si>
  <si>
    <t>ｼｰﾄ付属部品</t>
  </si>
  <si>
    <t>ｼｰﾄﾍﾞﾙﾄ</t>
  </si>
  <si>
    <t>ｴｱﾊﾞｯｸﾞﾓｼﾞｭｰﾙ及び同付属部品</t>
  </si>
  <si>
    <t>内装品類</t>
  </si>
  <si>
    <t>ﾐﾗｰ装置</t>
  </si>
  <si>
    <t>防振ｺﾞﾑ</t>
  </si>
  <si>
    <t>ｺﾞﾑ部品</t>
  </si>
  <si>
    <t>粘着ﾃｰﾌﾟ</t>
  </si>
  <si>
    <t>接着剤</t>
  </si>
  <si>
    <t>その他の車体部品</t>
  </si>
  <si>
    <t>ﾗｼﾞｵ</t>
  </si>
  <si>
    <t>ｵｰﾃﾞｨｵ</t>
  </si>
  <si>
    <t>ﾁｬｲﾙﾄﾞｼｰﾄ</t>
  </si>
  <si>
    <t>ﾙｰﾌ･ｷｬﾘｱ</t>
  </si>
  <si>
    <t>ﾎｨｰﾙｷｬｯﾌﾟ</t>
  </si>
  <si>
    <t>ｶｰﾅﾋﾞ用ﾐﾗｰﾘﾝｸﾞ機器</t>
  </si>
  <si>
    <t>その他の用品</t>
  </si>
  <si>
    <t>ﾅﾋﾞｹﾞｰｼｮﾝｼｽﾃﾑ及び関連機器</t>
  </si>
  <si>
    <t>ETC(ﾉﾝｽﾄｯﾌﾟ自動料金収受ｼｽﾃﾑ)車載器</t>
  </si>
  <si>
    <t>V2X通信機器</t>
  </si>
  <si>
    <t>ｲﾍﾞﾝﾄﾃﾞｰﾀﾚｺｰﾀﾞ､ﾄﾞﾗｲﾌﾞﾚｺｰﾀﾞｰ</t>
  </si>
  <si>
    <t>その他の情報関連部品</t>
  </si>
  <si>
    <t>FCｽﾀｯｸ</t>
  </si>
  <si>
    <t>水素ﾀﾝｸ</t>
  </si>
  <si>
    <t>水素用ﾎﾟﾝﾌﾟ</t>
  </si>
  <si>
    <t>ｲｵﾝ交換機</t>
  </si>
  <si>
    <t>ﾊﾟﾜｰｺﾝﾄﾛｰﾙﾕﾆｯﾄ｡</t>
  </si>
  <si>
    <t>AC-DC､DC-DCｺﾝﾊﾞｰﾀ</t>
  </si>
  <si>
    <t>昇圧ｺﾝﾊﾞｰﾀ</t>
  </si>
  <si>
    <t>電動車両用ﾓｰﾀ(ﾄﾗｸｼｮﾝﾓｰﾀ､動力ﾓｰﾀ)</t>
  </si>
  <si>
    <t>駆動用ﾊﾞｯﾃﾘｰ</t>
  </si>
  <si>
    <t>ｾﾊﾟﾚｰﾀ</t>
  </si>
  <si>
    <t>車載充電器</t>
  </si>
  <si>
    <t>その他の電動車両用部品(HV､FCV､EV)</t>
  </si>
  <si>
    <t>ﾋﾟｽﾄﾝﾋﾟﾝを含む</t>
  </si>
  <si>
    <t>ｼﾘﾝﾀﾞ･ﾍｯﾄﾞ用及び吸排気管用など</t>
  </si>
  <si>
    <t>ﾘｰﾄﾞﾊﾞﾙﾌﾞを含む</t>
  </si>
  <si>
    <t>ﾊﾞﾙﾌﾞｶﾞｲﾄﾞ､ﾀﾍﾟｯﾄなど</t>
  </si>
  <si>
    <t>燃料ﾎﾟﾝﾌﾟ膜を含む</t>
  </si>
  <si>
    <t>ﾌﾞﾗﾝｼﾞｬ式など</t>
  </si>
  <si>
    <t xml:space="preserve">ｺﾓﾝﾚｰﾙ式､ﾕﾆｯﾄｲﾝｼﾞｪｸﾀｰ式など､調圧機､ﾃﾞﾘﾊﾞﾘﾊﾟｲﾌﾟを含む_x000D_
</t>
  </si>
  <si>
    <t>ｺﾝﾄﾛｰﾙﾕﾆｯﾄは2200へ</t>
  </si>
  <si>
    <t>ｲﾝﾀ･ｸｰﾗを含む</t>
  </si>
  <si>
    <t>触媒ﾏﾌﾗなど</t>
  </si>
  <si>
    <t xml:space="preserve">EGRﾊﾞﾙﾌﾞ､ﾘｰﾄﾞﾊﾞﾙﾌﾞ､ｴｱﾎﾟﾝﾌﾟなど(ｺﾞﾑﾎｰｽ類は1740)_x000D_
</t>
  </si>
  <si>
    <t>ﾌﾞﾚｰｷ･ﾎｰｽは5190</t>
  </si>
  <si>
    <t>触媒ﾏﾌﾗは1710</t>
  </si>
  <si>
    <t>ﾚｷﾞｭﾚｰﾀを含む</t>
  </si>
  <si>
    <t>ｷｬｯﾌﾟ､ﾛｰﾀ､ﾎﾟｲﾝﾄなどを含む</t>
  </si>
  <si>
    <t>ｲｸﾞﾅｲﾀｰを含む</t>
  </si>
  <si>
    <t>ﾃﾞｨｰｾﾞﾙ始動電子装置を含む</t>
  </si>
  <si>
    <t>点火系･燃料制御系ｺﾝﾄﾛｰﾙﾕﾆｯﾄを含む</t>
  </si>
  <si>
    <t>自動定速走行ｺﾝﾄﾛｰﾙ､自動変速機ｺﾝﾄﾛｰﾙなど</t>
  </si>
  <si>
    <t>ｱﾝﾁｽｷｯﾄﾞ･ｺﾝﾄﾛｰﾙなど</t>
  </si>
  <si>
    <t>ｵｰﾄﾏﾁｯｸ･ｴｱｺﾝ･ｺﾝﾄﾛｰﾙなど</t>
  </si>
  <si>
    <t>ﾊｳｼﾞﾝｸﾞを含む</t>
  </si>
  <si>
    <t xml:space="preserve">ﾌｫｸﾞﾗﾝﾌﾟ､ﾀｰﾝｼｸﾞﾅﾙ､ﾃｰﾙ､ｽﾄｯﾌﾟ及びﾊﾞｯｸ･ｱｯﾌﾟなど_x000D_
</t>
  </si>
  <si>
    <t>ﾙｰﾑﾗﾝﾌﾟ､作業用ﾗﾝﾌﾟ､ﾊﾞｽ用ﾗﾝﾌﾟなどを含む</t>
  </si>
  <si>
    <t>ｲｸﾞﾆｯｼｮﾝｽｲｯﾁ及びｽﾀｰﾀｽｲｯﾁ付を含む</t>
  </si>
  <si>
    <t>ﾋｭｰｽﾞ及びﾋｭｰｽﾞﾎﾞｯｸｽ､ｼｶﾞｰﾗｲﾀなどを含む</t>
  </si>
  <si>
    <t>ｲﾓﾋﾞﾗｲｻﾞｰ､盗難防止警報装置など</t>
  </si>
  <si>
    <t>ﾊｲﾃﾝｼｮﾝｺｰﾄﾞを含む</t>
  </si>
  <si>
    <t>ﾊﾞｯﾃﾘｹｰﾌﾞﾙ､ﾋｭｰｼﾞﾌﾞﾙﾘﾝｸを含む</t>
  </si>
  <si>
    <t>ﾌﾞﾚｰｷ用､ｽﾃｱﾘﾝｸﾞ用含む</t>
  </si>
  <si>
    <t>液晶､有機ELを含む</t>
  </si>
  <si>
    <t>暗視ｶﾒﾗ､赤外線ｶﾒﾗ､CMOSｾﾝｻを含む</t>
  </si>
  <si>
    <t>ﾌﾟﾚｯｼｬｰﾌﾟﾚｰﾄなどを含む</t>
  </si>
  <si>
    <t>ｷﾞﾔｰ及びｼｬﾌﾄなど</t>
  </si>
  <si>
    <t>ｽﾃｱﾘﾝｸﾞ･ｼｬﾌﾄｱｯｾﾝﾌﾞﾘを含む</t>
  </si>
  <si>
    <t>ﾎﾟｰﾙｼﾞｮｲﾝﾄ､ｷﾝｸﾞﾋﾟﾝなどを含む</t>
  </si>
  <si>
    <t>ｽﾄﾗｯﾄ式ｻｽﾍﾟﾝｼｮﾝは5040</t>
  </si>
  <si>
    <t>ﾘｱ･ｱｸｽﾙ･ｹｰｽを含む</t>
  </si>
  <si>
    <t>ﾃﾞﾌｹｰｽ､ﾃﾞﾌｧﾚﾝｼｬﾙｷﾞﾔ,LSDを含む｡</t>
  </si>
  <si>
    <t>ﾘﾝｸﾞ､ﾊﾞﾙﾌﾞｽﾃﾑｼｰﾙを含む</t>
  </si>
  <si>
    <t>ﾌﾛｱｼﾌﾄ及びｺﾗﾑｼﾌﾄ</t>
  </si>
  <si>
    <t>ｱｸｾﾙ､ﾌﾞﾚｰｷ及びｸﾗｯﾁﾍﾟﾀﾞﾙなど</t>
  </si>
  <si>
    <t>ｽﾋﾟｰﾄﾞﾒｰﾀｹｰﾌﾞﾙ､駐車ﾌﾞﾚｰｷ用ｹｰﾌﾞﾙなどを含む</t>
  </si>
  <si>
    <t>ﾀｲﾔﾊﾞﾙﾌﾞ及びﾊﾞﾙﾌﾞｲﾝｻｲﾄﾞ､二輪車用などを含む</t>
  </si>
  <si>
    <t>ﾊﾌﾞ､ﾊﾌﾞﾎﾞﾙﾄを含む</t>
  </si>
  <si>
    <t>ﾊﾞｯｸﾌﾟﾚｰﾄ･ｱｯｾﾝﾌﾞﾘ(ﾄﾞﾗﾑを含む)</t>
  </si>
  <si>
    <t>ｷｬﾘﾊﾞ･ｱｯｾﾝﾌﾞﾘ(ﾃﾞｨｽｸを含む)</t>
  </si>
  <si>
    <t>ｸﾗｯﾁ･ｼﾘﾝﾀﾞを含む</t>
  </si>
  <si>
    <t>ｸﾗｯﾁ･ｼﾘﾝﾀﾞ用を含む</t>
  </si>
  <si>
    <t>燃料ﾊﾟｲﾌﾟを含む</t>
  </si>
  <si>
    <t>ﾌﾟﾛﾎﾟｰｼｮﾆﾝｸﾞ､ﾛｰﾄﾞｾﾝｼﾝｸﾞ､ｱﾝﾁﾛｯｸ用など</t>
  </si>
  <si>
    <t>ｴｱｺﾝﾌﾟﾚｯｻを含む</t>
  </si>
  <si>
    <t>ﾀｲﾔ･ｷｬﾘｱなどを含む</t>
  </si>
  <si>
    <t>窓用を含む</t>
  </si>
  <si>
    <t>ｶｰﾎﾞﾝﾌｧｲﾊﾞｰﾊﾟﾈﾙを含む</t>
  </si>
  <si>
    <t>衝撃吸収装置を含む</t>
  </si>
  <si>
    <t>燃料ﾎﾟﾝﾌﾟ､燃料ﾎｰｽ､燃料ﾊﾟｲﾌﾟを含む</t>
  </si>
  <si>
    <t>ﾗｼﾞｴｰﾀ･ｸﾞﾘﾙを含む</t>
  </si>
  <si>
    <t>ﾄﾞｱﾄﾘﾑ､ｶﾞﾗｽﾗﾝを含む</t>
  </si>
  <si>
    <t>ﾊﾟﾜｰｳｨﾝﾄﾞｳ手動式を含む</t>
  </si>
  <si>
    <t>ﾎﾞﾝﾈｯﾄ用､ﾄﾗﾝｸ用を含む</t>
  </si>
  <si>
    <t>ｻｽﾍﾟﾝｼｮﾝ･ｼｰﾄを含む</t>
  </si>
  <si>
    <t>ﾘｸﾗｲﾅ､ｱｼﾞｬｽﾀなど</t>
  </si>
  <si>
    <t>付属部品を含む</t>
  </si>
  <si>
    <t>ｺﾝｿｰﾙﾎﾞｯｸｽ､吸音材､ｻﾝﾊﾞｲｻﾞなどを含む</t>
  </si>
  <si>
    <t>ｴﾝｼﾞﾝ､ﾐｯｼｮﾝ､ﾃﾞﾌﾏｳﾝﾄ及びﾌﾞｯｼｭを含む</t>
  </si>
  <si>
    <t>ﾀﾞｽﾄｶﾊﾞｰ､ｺﾞﾑﾌﾞｰﾂ類などを含む</t>
  </si>
  <si>
    <t>二輪車用ﾌﾟﾚｽ部品､ｽﾃｲﾀﾞﾝﾊﾟなどを含む</t>
  </si>
  <si>
    <t xml:space="preserve">ｶｰｱﾝﾃﾅ(ﾗｼﾞｵ､ﾃﾚﾋﾞ､VICS､GNSS用等)を含む_x000D_
</t>
  </si>
  <si>
    <t>ﾃﾚﾏﾃｨｯｸｽ関連機器など</t>
  </si>
  <si>
    <t>ｲﾝﾊﾞｰﾀを含む</t>
  </si>
  <si>
    <t>ｷｬﾊﾟｼﾀ(ｺﾝﾃﾞﾝｻ)を含む</t>
  </si>
  <si>
    <t>ﾊﾞﾙﾌﾞ･ｽﾌﾟﾘﾝｸﾞ､ﾀｲﾐﾝｸﾞ･ﾁｪｰﾝ及びﾍﾞﾙﾄ､ｷｬﾆｽﾀ､ﾌﾗｲﾎｲｰﾙ､ｸﾗﾝｸｼｬﾌﾄ､ｺﾈｸﾁﾝｸﾞﾛｯﾄﾞ､ﾀｲﾐﾝｸﾞｷﾞｱ､ｼﾘﾝﾀﾞﾍｯﾄﾞ･ﾎﾞﾙﾄ､ﾛｰﾀﾘｰｴﾝｼﾞﾝ専用部品など</t>
    <phoneticPr fontId="2"/>
  </si>
  <si>
    <t>ｺﾝﾋﾞﾈｰｼｮﾝ･ﾒｰﾀ､ﾒｰﾀﾊﾟﾈﾙ､ｴﾝｼﾞﾝ回転計､各種ﾒｰﾀ類､燃料計､運行記録計を含む</t>
    <phoneticPr fontId="2"/>
  </si>
  <si>
    <t>小型充電器､停止表示器材､空気清浄器､自動車時計､自動車塗料及び塗装器材などを含む</t>
    <phoneticPr fontId="2"/>
  </si>
  <si>
    <t>担当部署名</t>
    <phoneticPr fontId="21"/>
  </si>
  <si>
    <t>担 当 者 名</t>
    <rPh sb="0" eb="1">
      <t>タダシ</t>
    </rPh>
    <rPh sb="2" eb="3">
      <t>トウ</t>
    </rPh>
    <rPh sb="4" eb="5">
      <t>シャ</t>
    </rPh>
    <rPh sb="6" eb="7">
      <t>メイ</t>
    </rPh>
    <phoneticPr fontId="21"/>
  </si>
  <si>
    <t>Ｔ　Ｅ　Ｌ</t>
    <phoneticPr fontId="21"/>
  </si>
  <si>
    <t>メールアドレス</t>
    <phoneticPr fontId="21"/>
  </si>
  <si>
    <t>部工会　業務部　滝尾</t>
    <rPh sb="8" eb="10">
      <t>タキオ</t>
    </rPh>
    <phoneticPr fontId="2"/>
  </si>
  <si>
    <t>　させて頂く場合がございます。</t>
    <rPh sb="4" eb="5">
      <t>イタダ</t>
    </rPh>
    <rPh sb="6" eb="8">
      <t>バアイ</t>
    </rPh>
    <phoneticPr fontId="2"/>
  </si>
  <si>
    <t>※今後、出荷動向調査に関連するご連絡を</t>
    <rPh sb="1" eb="3">
      <t>コンゴ</t>
    </rPh>
    <rPh sb="4" eb="6">
      <t>シュッカ</t>
    </rPh>
    <rPh sb="6" eb="8">
      <t>ドウコウ</t>
    </rPh>
    <rPh sb="8" eb="10">
      <t>チョウサ</t>
    </rPh>
    <rPh sb="11" eb="13">
      <t>カンレン</t>
    </rPh>
    <rPh sb="16" eb="18">
      <t>レンラク</t>
    </rPh>
    <phoneticPr fontId="2"/>
  </si>
  <si>
    <t>２０22年度「自動車部品出荷動向調査（秘）」</t>
    <phoneticPr fontId="2"/>
  </si>
  <si>
    <t>Ⅰ.  会社概況（２０２3年３月３１日現在）</t>
    <phoneticPr fontId="2"/>
  </si>
  <si>
    <r>
      <t>Ⅱ. （1）２０２2年度の</t>
    </r>
    <r>
      <rPr>
        <b/>
        <sz val="11"/>
        <rFont val="ＭＳ ゴシック"/>
        <family val="3"/>
        <charset val="128"/>
      </rPr>
      <t>貴社単独の</t>
    </r>
    <r>
      <rPr>
        <b/>
        <sz val="10"/>
        <rFont val="HG丸ｺﾞｼｯｸM-PRO"/>
        <family val="3"/>
        <charset val="128"/>
      </rPr>
      <t>自動車部品出荷額の状況（２０２2年４月～２０２3年３月までの出荷動向）</t>
    </r>
    <rPh sb="13" eb="15">
      <t>キシャ</t>
    </rPh>
    <rPh sb="15" eb="17">
      <t>タンドク</t>
    </rPh>
    <phoneticPr fontId="2"/>
  </si>
  <si>
    <t>※入力する分類番号数が６０を超える場合は、お手数ですが、事務局まご連絡下さい。</t>
    <rPh sb="1" eb="3">
      <t>ニュウリョク</t>
    </rPh>
    <rPh sb="5" eb="7">
      <t>ブンルイ</t>
    </rPh>
    <rPh sb="7" eb="9">
      <t>バンゴウ</t>
    </rPh>
    <rPh sb="9" eb="10">
      <t>スウ</t>
    </rPh>
    <rPh sb="14" eb="15">
      <t>コ</t>
    </rPh>
    <rPh sb="17" eb="19">
      <t>バアイ</t>
    </rPh>
    <rPh sb="28" eb="31">
      <t>ジムキョク</t>
    </rPh>
    <rPh sb="33" eb="35">
      <t>レンラク</t>
    </rPh>
    <rPh sb="35" eb="3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</si>
</sst>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&quot;True&quot;;&quot;True&quot;;&quot;&quot;"/>
  </numFmts>
  <fonts count="3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10"/>
      <name val="HG丸ｺﾞｼｯｸM-PRO"/>
      <family val="3"/>
      <charset val="128"/>
    </font>
    <font>
      <u/>
      <sz val="11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HG丸ｺﾞｼｯｸM-PRO"/>
      <family val="3"/>
      <charset val="128"/>
    </font>
    <font>
      <b/>
      <sz val="18"/>
      <name val="Bradley Hand ITC"/>
      <family val="4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9"/>
      <name val="ＭＳ 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6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indexed="12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4"/>
      <color indexed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38" fontId="1" fillId="0" borderId="0" applyFont="0" applyFill="0" applyBorder="0" applyAlignment="0" applyProtection="0">
      <alignment vertical="center"/>
    </xf>
    <xf numFmtId="0" fontId="20" fillId="0" borderId="0"/>
    <xf numFmtId="38" fontId="24" fillId="0" borderId="0" applyFont="0" applyFill="0" applyBorder="0" applyAlignment="0" applyProtection="0">
      <alignment vertical="center"/>
    </xf>
    <xf numFmtId="0" fontId="25" fillId="0" borderId="0"/>
  </cellStyleXfs>
  <cellXfs count="3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6" fillId="0" borderId="0" xfId="0" applyFont="1" applyAlignment="1">
      <alignment horizontal="justify" vertical="center" shrinkToFi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38" fontId="19" fillId="0" borderId="0" xfId="0" applyNumberFormat="1" applyFont="1" applyAlignment="1">
      <alignment horizontal="right" vertical="center" shrinkToFit="1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176" fontId="17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 wrapText="1" indent="1" shrinkToFit="1"/>
    </xf>
    <xf numFmtId="0" fontId="10" fillId="0" borderId="0" xfId="0" applyFont="1" applyAlignment="1">
      <alignment horizontal="left" vertical="center" shrinkToFit="1"/>
    </xf>
    <xf numFmtId="0" fontId="29" fillId="0" borderId="0" xfId="2" applyFont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 wrapText="1"/>
    </xf>
    <xf numFmtId="0" fontId="29" fillId="0" borderId="0" xfId="2" applyFont="1" applyAlignment="1">
      <alignment vertical="center"/>
    </xf>
    <xf numFmtId="0" fontId="22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2" fillId="0" borderId="0" xfId="1" applyFont="1" applyAlignment="1" applyProtection="1">
      <alignment vertical="center"/>
      <protection locked="0"/>
    </xf>
    <xf numFmtId="0" fontId="36" fillId="0" borderId="0" xfId="4" applyFont="1" applyAlignment="1">
      <alignment horizontal="center" vertical="center"/>
    </xf>
    <xf numFmtId="0" fontId="35" fillId="0" borderId="0" xfId="4" applyFont="1" applyAlignment="1">
      <alignment vertical="center"/>
    </xf>
    <xf numFmtId="0" fontId="35" fillId="0" borderId="0" xfId="0" applyFont="1">
      <alignment vertical="center"/>
    </xf>
    <xf numFmtId="38" fontId="36" fillId="0" borderId="56" xfId="3" applyFont="1" applyFill="1" applyBorder="1" applyAlignment="1">
      <alignment horizontal="center" vertical="center"/>
    </xf>
    <xf numFmtId="38" fontId="36" fillId="0" borderId="57" xfId="3" applyFont="1" applyFill="1" applyBorder="1" applyAlignment="1">
      <alignment horizontal="center" vertical="center"/>
    </xf>
    <xf numFmtId="38" fontId="35" fillId="0" borderId="50" xfId="0" quotePrefix="1" applyNumberFormat="1" applyFont="1" applyBorder="1">
      <alignment vertical="center"/>
    </xf>
    <xf numFmtId="38" fontId="35" fillId="0" borderId="51" xfId="0" quotePrefix="1" applyNumberFormat="1" applyFont="1" applyBorder="1">
      <alignment vertical="center"/>
    </xf>
    <xf numFmtId="38" fontId="35" fillId="3" borderId="51" xfId="0" quotePrefix="1" applyNumberFormat="1" applyFont="1" applyFill="1" applyBorder="1">
      <alignment vertical="center"/>
    </xf>
    <xf numFmtId="38" fontId="35" fillId="3" borderId="51" xfId="0" applyNumberFormat="1" applyFont="1" applyFill="1" applyBorder="1">
      <alignment vertical="center"/>
    </xf>
    <xf numFmtId="38" fontId="35" fillId="4" borderId="52" xfId="0" applyNumberFormat="1" applyFont="1" applyFill="1" applyBorder="1">
      <alignment vertical="center"/>
    </xf>
    <xf numFmtId="38" fontId="35" fillId="0" borderId="53" xfId="0" quotePrefix="1" applyNumberFormat="1" applyFont="1" applyBorder="1">
      <alignment vertical="center"/>
    </xf>
    <xf numFmtId="38" fontId="35" fillId="0" borderId="54" xfId="0" quotePrefix="1" applyNumberFormat="1" applyFont="1" applyBorder="1">
      <alignment vertical="center"/>
    </xf>
    <xf numFmtId="38" fontId="35" fillId="3" borderId="54" xfId="0" quotePrefix="1" applyNumberFormat="1" applyFont="1" applyFill="1" applyBorder="1">
      <alignment vertical="center"/>
    </xf>
    <xf numFmtId="38" fontId="35" fillId="3" borderId="54" xfId="0" applyNumberFormat="1" applyFont="1" applyFill="1" applyBorder="1">
      <alignment vertical="center"/>
    </xf>
    <xf numFmtId="38" fontId="35" fillId="4" borderId="55" xfId="0" applyNumberFormat="1" applyFont="1" applyFill="1" applyBorder="1">
      <alignment vertical="center"/>
    </xf>
    <xf numFmtId="0" fontId="35" fillId="0" borderId="53" xfId="0" applyFont="1" applyBorder="1">
      <alignment vertical="center"/>
    </xf>
    <xf numFmtId="0" fontId="35" fillId="0" borderId="54" xfId="0" applyFont="1" applyBorder="1">
      <alignment vertical="center"/>
    </xf>
    <xf numFmtId="0" fontId="35" fillId="3" borderId="54" xfId="0" applyFont="1" applyFill="1" applyBorder="1">
      <alignment vertical="center"/>
    </xf>
    <xf numFmtId="0" fontId="35" fillId="4" borderId="55" xfId="0" applyFont="1" applyFill="1" applyBorder="1">
      <alignment vertical="center"/>
    </xf>
    <xf numFmtId="0" fontId="35" fillId="0" borderId="56" xfId="0" applyFont="1" applyBorder="1">
      <alignment vertical="center"/>
    </xf>
    <xf numFmtId="0" fontId="35" fillId="0" borderId="57" xfId="0" applyFont="1" applyBorder="1">
      <alignment vertical="center"/>
    </xf>
    <xf numFmtId="0" fontId="35" fillId="3" borderId="57" xfId="0" applyFont="1" applyFill="1" applyBorder="1">
      <alignment vertical="center"/>
    </xf>
    <xf numFmtId="0" fontId="35" fillId="4" borderId="58" xfId="0" applyFont="1" applyFill="1" applyBorder="1">
      <alignment vertical="center"/>
    </xf>
    <xf numFmtId="0" fontId="35" fillId="0" borderId="50" xfId="0" applyFont="1" applyBorder="1">
      <alignment vertical="center"/>
    </xf>
    <xf numFmtId="0" fontId="35" fillId="0" borderId="51" xfId="0" applyFont="1" applyBorder="1">
      <alignment vertical="center"/>
    </xf>
    <xf numFmtId="0" fontId="35" fillId="0" borderId="52" xfId="0" applyFont="1" applyBorder="1">
      <alignment vertical="center"/>
    </xf>
    <xf numFmtId="0" fontId="35" fillId="0" borderId="55" xfId="0" applyFont="1" applyBorder="1">
      <alignment vertical="center"/>
    </xf>
    <xf numFmtId="0" fontId="35" fillId="0" borderId="58" xfId="0" applyFont="1" applyBorder="1">
      <alignment vertical="center"/>
    </xf>
    <xf numFmtId="0" fontId="37" fillId="0" borderId="59" xfId="6" applyFont="1" applyBorder="1" applyAlignment="1">
      <alignment horizontal="center" vertical="center" wrapText="1"/>
    </xf>
    <xf numFmtId="0" fontId="37" fillId="0" borderId="60" xfId="6" applyFont="1" applyBorder="1" applyAlignment="1">
      <alignment horizontal="center" vertical="center" wrapText="1"/>
    </xf>
    <xf numFmtId="0" fontId="37" fillId="0" borderId="61" xfId="6" applyFont="1" applyBorder="1" applyAlignment="1">
      <alignment horizontal="left" vertical="center" wrapText="1"/>
    </xf>
    <xf numFmtId="38" fontId="36" fillId="0" borderId="57" xfId="5" applyFont="1" applyFill="1" applyBorder="1" applyAlignment="1">
      <alignment horizontal="center" vertical="center" wrapText="1"/>
    </xf>
    <xf numFmtId="176" fontId="37" fillId="0" borderId="59" xfId="6" applyNumberFormat="1" applyFont="1" applyBorder="1" applyAlignment="1">
      <alignment horizontal="center" vertical="center" wrapText="1"/>
    </xf>
    <xf numFmtId="176" fontId="37" fillId="0" borderId="60" xfId="6" applyNumberFormat="1" applyFont="1" applyBorder="1" applyAlignment="1">
      <alignment horizontal="center" vertical="center" wrapText="1"/>
    </xf>
    <xf numFmtId="176" fontId="35" fillId="0" borderId="61" xfId="4" applyNumberFormat="1" applyFont="1" applyBorder="1" applyAlignment="1">
      <alignment horizontal="center" vertical="center"/>
    </xf>
    <xf numFmtId="0" fontId="35" fillId="0" borderId="50" xfId="0" applyFont="1" applyBorder="1" applyAlignment="1">
      <alignment vertical="center" shrinkToFit="1"/>
    </xf>
    <xf numFmtId="0" fontId="35" fillId="0" borderId="51" xfId="0" applyFont="1" applyBorder="1" applyAlignment="1">
      <alignment vertical="center" shrinkToFit="1"/>
    </xf>
    <xf numFmtId="0" fontId="35" fillId="0" borderId="52" xfId="0" applyFont="1" applyBorder="1" applyAlignment="1">
      <alignment vertical="center" shrinkToFit="1"/>
    </xf>
    <xf numFmtId="0" fontId="35" fillId="0" borderId="53" xfId="0" applyFont="1" applyBorder="1" applyAlignment="1">
      <alignment vertical="center" shrinkToFit="1"/>
    </xf>
    <xf numFmtId="0" fontId="35" fillId="0" borderId="54" xfId="0" applyFont="1" applyBorder="1" applyAlignment="1">
      <alignment vertical="center" shrinkToFit="1"/>
    </xf>
    <xf numFmtId="0" fontId="35" fillId="0" borderId="55" xfId="0" applyFont="1" applyBorder="1" applyAlignment="1">
      <alignment vertical="center" shrinkToFit="1"/>
    </xf>
    <xf numFmtId="0" fontId="35" fillId="0" borderId="52" xfId="0" applyFont="1" applyBorder="1" applyAlignment="1">
      <alignment horizontal="right" vertical="center"/>
    </xf>
    <xf numFmtId="38" fontId="35" fillId="0" borderId="50" xfId="0" applyNumberFormat="1" applyFont="1" applyBorder="1" applyAlignment="1">
      <alignment vertical="center" shrinkToFit="1"/>
    </xf>
    <xf numFmtId="38" fontId="35" fillId="0" borderId="51" xfId="0" applyNumberFormat="1" applyFont="1" applyBorder="1" applyAlignment="1">
      <alignment vertical="center" shrinkToFit="1"/>
    </xf>
    <xf numFmtId="38" fontId="35" fillId="0" borderId="52" xfId="0" applyNumberFormat="1" applyFont="1" applyBorder="1" applyAlignment="1">
      <alignment vertical="center" shrinkToFit="1"/>
    </xf>
    <xf numFmtId="0" fontId="35" fillId="0" borderId="55" xfId="0" applyFont="1" applyBorder="1" applyAlignment="1">
      <alignment horizontal="right" vertical="center"/>
    </xf>
    <xf numFmtId="38" fontId="35" fillId="0" borderId="53" xfId="0" applyNumberFormat="1" applyFont="1" applyBorder="1" applyAlignment="1">
      <alignment vertical="center" shrinkToFit="1"/>
    </xf>
    <xf numFmtId="38" fontId="35" fillId="0" borderId="54" xfId="0" applyNumberFormat="1" applyFont="1" applyBorder="1" applyAlignment="1">
      <alignment vertical="center" shrinkToFit="1"/>
    </xf>
    <xf numFmtId="38" fontId="35" fillId="0" borderId="55" xfId="0" applyNumberFormat="1" applyFont="1" applyBorder="1" applyAlignment="1">
      <alignment vertical="center" shrinkToFit="1"/>
    </xf>
    <xf numFmtId="38" fontId="35" fillId="3" borderId="53" xfId="0" applyNumberFormat="1" applyFont="1" applyFill="1" applyBorder="1" applyAlignment="1">
      <alignment vertical="center" shrinkToFit="1"/>
    </xf>
    <xf numFmtId="38" fontId="35" fillId="3" borderId="54" xfId="0" applyNumberFormat="1" applyFont="1" applyFill="1" applyBorder="1" applyAlignment="1">
      <alignment vertical="center" shrinkToFit="1"/>
    </xf>
    <xf numFmtId="38" fontId="35" fillId="3" borderId="55" xfId="0" applyNumberFormat="1" applyFont="1" applyFill="1" applyBorder="1" applyAlignment="1">
      <alignment vertical="center" shrinkToFit="1"/>
    </xf>
    <xf numFmtId="38" fontId="35" fillId="4" borderId="56" xfId="0" applyNumberFormat="1" applyFont="1" applyFill="1" applyBorder="1" applyAlignment="1">
      <alignment vertical="center" shrinkToFit="1"/>
    </xf>
    <xf numFmtId="38" fontId="35" fillId="4" borderId="57" xfId="0" applyNumberFormat="1" applyFont="1" applyFill="1" applyBorder="1" applyAlignment="1">
      <alignment vertical="center" shrinkToFit="1"/>
    </xf>
    <xf numFmtId="38" fontId="35" fillId="4" borderId="58" xfId="0" applyNumberFormat="1" applyFont="1" applyFill="1" applyBorder="1" applyAlignment="1">
      <alignment vertical="center" shrinkToFit="1"/>
    </xf>
    <xf numFmtId="0" fontId="37" fillId="0" borderId="59" xfId="6" applyFont="1" applyBorder="1" applyAlignment="1">
      <alignment horizontal="left" vertical="center" wrapText="1"/>
    </xf>
    <xf numFmtId="0" fontId="37" fillId="0" borderId="60" xfId="6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30" fillId="2" borderId="5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4" fillId="0" borderId="0" xfId="1" applyFont="1" applyAlignment="1" applyProtection="1">
      <alignment vertical="center"/>
      <protection locked="0"/>
    </xf>
    <xf numFmtId="0" fontId="6" fillId="0" borderId="5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38" fontId="19" fillId="0" borderId="5" xfId="0" applyNumberFormat="1" applyFont="1" applyBorder="1" applyAlignment="1">
      <alignment horizontal="right" vertical="center" shrinkToFit="1"/>
    </xf>
    <xf numFmtId="38" fontId="19" fillId="0" borderId="3" xfId="0" applyNumberFormat="1" applyFont="1" applyBorder="1" applyAlignment="1">
      <alignment horizontal="right" vertical="center" shrinkToFit="1"/>
    </xf>
    <xf numFmtId="38" fontId="19" fillId="0" borderId="4" xfId="0" applyNumberFormat="1" applyFont="1" applyBorder="1" applyAlignment="1">
      <alignment horizontal="right" vertical="center" shrinkToFit="1"/>
    </xf>
    <xf numFmtId="38" fontId="13" fillId="2" borderId="29" xfId="0" applyNumberFormat="1" applyFont="1" applyFill="1" applyBorder="1" applyAlignment="1" applyProtection="1">
      <alignment horizontal="right" vertical="center" shrinkToFit="1"/>
      <protection locked="0"/>
    </xf>
    <xf numFmtId="38" fontId="13" fillId="2" borderId="30" xfId="0" applyNumberFormat="1" applyFont="1" applyFill="1" applyBorder="1" applyAlignment="1" applyProtection="1">
      <alignment horizontal="right" vertical="center" shrinkToFit="1"/>
      <protection locked="0"/>
    </xf>
    <xf numFmtId="38" fontId="13" fillId="2" borderId="31" xfId="0" applyNumberFormat="1" applyFont="1" applyFill="1" applyBorder="1" applyAlignment="1" applyProtection="1">
      <alignment horizontal="right" vertical="center" shrinkToFit="1"/>
      <protection locked="0"/>
    </xf>
    <xf numFmtId="38" fontId="19" fillId="0" borderId="29" xfId="0" applyNumberFormat="1" applyFont="1" applyBorder="1" applyAlignment="1">
      <alignment horizontal="right" vertical="center" shrinkToFit="1"/>
    </xf>
    <xf numFmtId="38" fontId="19" fillId="0" borderId="30" xfId="0" applyNumberFormat="1" applyFont="1" applyBorder="1" applyAlignment="1">
      <alignment horizontal="right" vertical="center" shrinkToFit="1"/>
    </xf>
    <xf numFmtId="38" fontId="19" fillId="0" borderId="31" xfId="0" applyNumberFormat="1" applyFont="1" applyBorder="1" applyAlignment="1">
      <alignment horizontal="right" vertical="center" shrinkToFit="1"/>
    </xf>
    <xf numFmtId="0" fontId="6" fillId="0" borderId="14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distributed" vertical="center" shrinkToFit="1"/>
    </xf>
    <xf numFmtId="38" fontId="13" fillId="2" borderId="16" xfId="0" applyNumberFormat="1" applyFont="1" applyFill="1" applyBorder="1" applyAlignment="1" applyProtection="1">
      <alignment horizontal="right" vertical="center" shrinkToFit="1"/>
      <protection locked="0"/>
    </xf>
    <xf numFmtId="38" fontId="13" fillId="2" borderId="17" xfId="0" applyNumberFormat="1" applyFont="1" applyFill="1" applyBorder="1" applyAlignment="1" applyProtection="1">
      <alignment horizontal="right" vertical="center" shrinkToFit="1"/>
      <protection locked="0"/>
    </xf>
    <xf numFmtId="38" fontId="13" fillId="2" borderId="18" xfId="0" applyNumberFormat="1" applyFont="1" applyFill="1" applyBorder="1" applyAlignment="1" applyProtection="1">
      <alignment horizontal="right" vertical="center" shrinkToFit="1"/>
      <protection locked="0"/>
    </xf>
    <xf numFmtId="38" fontId="19" fillId="0" borderId="16" xfId="0" applyNumberFormat="1" applyFont="1" applyBorder="1" applyAlignment="1">
      <alignment horizontal="right" vertical="center" shrinkToFit="1"/>
    </xf>
    <xf numFmtId="38" fontId="19" fillId="0" borderId="17" xfId="0" applyNumberFormat="1" applyFont="1" applyBorder="1" applyAlignment="1">
      <alignment horizontal="right" vertical="center" shrinkToFit="1"/>
    </xf>
    <xf numFmtId="38" fontId="19" fillId="0" borderId="18" xfId="0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right" vertical="center" shrinkToFit="1"/>
    </xf>
    <xf numFmtId="0" fontId="1" fillId="0" borderId="9" xfId="0" applyFont="1" applyBorder="1" applyAlignment="1">
      <alignment horizontal="right" vertical="center" shrinkToFit="1"/>
    </xf>
    <xf numFmtId="0" fontId="6" fillId="0" borderId="10" xfId="0" applyFont="1" applyBorder="1" applyAlignment="1">
      <alignment vertical="center" textRotation="255" shrinkToFit="1"/>
    </xf>
    <xf numFmtId="0" fontId="6" fillId="0" borderId="19" xfId="0" applyFont="1" applyBorder="1" applyAlignment="1">
      <alignment vertical="center" textRotation="255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distributed" vertical="center" shrinkToFit="1"/>
    </xf>
    <xf numFmtId="0" fontId="6" fillId="0" borderId="24" xfId="0" applyFont="1" applyBorder="1" applyAlignment="1">
      <alignment horizontal="distributed" vertical="center" shrinkToFit="1"/>
    </xf>
    <xf numFmtId="38" fontId="13" fillId="2" borderId="25" xfId="0" applyNumberFormat="1" applyFont="1" applyFill="1" applyBorder="1" applyAlignment="1" applyProtection="1">
      <alignment horizontal="right" vertical="center" shrinkToFit="1"/>
      <protection locked="0"/>
    </xf>
    <xf numFmtId="38" fontId="13" fillId="2" borderId="26" xfId="0" applyNumberFormat="1" applyFont="1" applyFill="1" applyBorder="1" applyAlignment="1" applyProtection="1">
      <alignment horizontal="right" vertical="center" shrinkToFit="1"/>
      <protection locked="0"/>
    </xf>
    <xf numFmtId="38" fontId="13" fillId="2" borderId="27" xfId="0" applyNumberFormat="1" applyFont="1" applyFill="1" applyBorder="1" applyAlignment="1" applyProtection="1">
      <alignment horizontal="right" vertical="center" shrinkToFit="1"/>
      <protection locked="0"/>
    </xf>
    <xf numFmtId="38" fontId="19" fillId="0" borderId="25" xfId="0" applyNumberFormat="1" applyFont="1" applyBorder="1" applyAlignment="1">
      <alignment horizontal="right" vertical="center" shrinkToFit="1"/>
    </xf>
    <xf numFmtId="38" fontId="19" fillId="0" borderId="26" xfId="0" applyNumberFormat="1" applyFont="1" applyBorder="1" applyAlignment="1">
      <alignment horizontal="right" vertical="center" shrinkToFit="1"/>
    </xf>
    <xf numFmtId="38" fontId="19" fillId="0" borderId="27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distributed" vertical="center" shrinkToFit="1"/>
    </xf>
    <xf numFmtId="0" fontId="6" fillId="0" borderId="28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5" fillId="0" borderId="0" xfId="0" applyFont="1">
      <alignment vertical="center"/>
    </xf>
    <xf numFmtId="0" fontId="4" fillId="0" borderId="0" xfId="1" applyFill="1" applyAlignment="1" applyProtection="1">
      <alignment vertical="center"/>
    </xf>
    <xf numFmtId="0" fontId="23" fillId="0" borderId="0" xfId="0" applyFont="1">
      <alignment vertical="center"/>
    </xf>
    <xf numFmtId="0" fontId="7" fillId="0" borderId="6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7" fontId="13" fillId="0" borderId="5" xfId="0" applyNumberFormat="1" applyFont="1" applyBorder="1" applyAlignment="1">
      <alignment horizontal="left" vertical="center" inden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177" fontId="13" fillId="0" borderId="3" xfId="0" applyNumberFormat="1" applyFont="1" applyBorder="1" applyAlignment="1">
      <alignment horizontal="left" vertical="center" indent="1"/>
    </xf>
    <xf numFmtId="177" fontId="13" fillId="0" borderId="4" xfId="0" applyNumberFormat="1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13" fillId="0" borderId="5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6" fillId="0" borderId="0" xfId="0" applyFont="1" applyAlignment="1">
      <alignment horizontal="center" vertical="center" shrinkToFit="1"/>
    </xf>
    <xf numFmtId="177" fontId="13" fillId="0" borderId="0" xfId="0" applyNumberFormat="1" applyFont="1" applyAlignment="1">
      <alignment horizontal="left" vertical="center" indent="1"/>
    </xf>
    <xf numFmtId="0" fontId="10" fillId="0" borderId="0" xfId="0" applyFont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176" fontId="12" fillId="0" borderId="32" xfId="0" applyNumberFormat="1" applyFont="1" applyBorder="1" applyAlignment="1">
      <alignment horizontal="center" vertical="center" shrinkToFit="1"/>
    </xf>
    <xf numFmtId="176" fontId="12" fillId="0" borderId="36" xfId="0" applyNumberFormat="1" applyFont="1" applyBorder="1" applyAlignment="1">
      <alignment horizontal="center" vertical="center" shrinkToFit="1"/>
    </xf>
    <xf numFmtId="176" fontId="12" fillId="0" borderId="37" xfId="0" applyNumberFormat="1" applyFont="1" applyBorder="1" applyAlignment="1">
      <alignment horizontal="center" vertical="center" shrinkToFit="1"/>
    </xf>
    <xf numFmtId="176" fontId="12" fillId="0" borderId="33" xfId="0" applyNumberFormat="1" applyFont="1" applyBorder="1" applyAlignment="1">
      <alignment horizontal="center" vertical="center" shrinkToFit="1"/>
    </xf>
    <xf numFmtId="176" fontId="12" fillId="0" borderId="34" xfId="0" applyNumberFormat="1" applyFont="1" applyBorder="1" applyAlignment="1">
      <alignment horizontal="center" vertical="center" shrinkToFit="1"/>
    </xf>
    <xf numFmtId="176" fontId="12" fillId="0" borderId="35" xfId="0" applyNumberFormat="1" applyFont="1" applyBorder="1" applyAlignment="1">
      <alignment horizontal="center" vertical="center" shrinkToFit="1"/>
    </xf>
    <xf numFmtId="176" fontId="12" fillId="0" borderId="47" xfId="0" applyNumberFormat="1" applyFont="1" applyBorder="1" applyAlignment="1">
      <alignment horizontal="center" vertical="center" shrinkToFit="1"/>
    </xf>
    <xf numFmtId="176" fontId="12" fillId="0" borderId="48" xfId="0" applyNumberFormat="1" applyFont="1" applyBorder="1" applyAlignment="1">
      <alignment horizontal="center" vertical="center" shrinkToFit="1"/>
    </xf>
    <xf numFmtId="176" fontId="12" fillId="0" borderId="49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28" fillId="0" borderId="32" xfId="0" applyFont="1" applyBorder="1" applyAlignment="1">
      <alignment horizontal="right" vertical="center" wrapText="1" indent="1" shrinkToFit="1"/>
    </xf>
    <xf numFmtId="0" fontId="28" fillId="0" borderId="36" xfId="0" applyFont="1" applyBorder="1" applyAlignment="1">
      <alignment horizontal="right" vertical="center" wrapText="1" indent="1" shrinkToFit="1"/>
    </xf>
    <xf numFmtId="0" fontId="28" fillId="0" borderId="37" xfId="0" applyFont="1" applyBorder="1" applyAlignment="1">
      <alignment horizontal="right" vertical="center" wrapText="1" indent="1" shrinkToFit="1"/>
    </xf>
    <xf numFmtId="0" fontId="28" fillId="0" borderId="33" xfId="0" applyFont="1" applyBorder="1" applyAlignment="1">
      <alignment horizontal="right" vertical="center" wrapText="1" indent="1" shrinkToFit="1"/>
    </xf>
    <xf numFmtId="0" fontId="28" fillId="0" borderId="34" xfId="0" applyFont="1" applyBorder="1" applyAlignment="1">
      <alignment horizontal="right" vertical="center" wrapText="1" indent="1" shrinkToFit="1"/>
    </xf>
    <xf numFmtId="0" fontId="28" fillId="0" borderId="35" xfId="0" applyFont="1" applyBorder="1" applyAlignment="1">
      <alignment horizontal="right" vertical="center" wrapText="1" indent="1" shrinkToFit="1"/>
    </xf>
    <xf numFmtId="0" fontId="28" fillId="0" borderId="47" xfId="0" applyFont="1" applyBorder="1" applyAlignment="1">
      <alignment horizontal="right" vertical="center" wrapText="1" indent="1" shrinkToFit="1"/>
    </xf>
    <xf numFmtId="0" fontId="28" fillId="0" borderId="48" xfId="0" applyFont="1" applyBorder="1" applyAlignment="1">
      <alignment horizontal="right" vertical="center" wrapText="1" indent="1" shrinkToFit="1"/>
    </xf>
    <xf numFmtId="0" fontId="28" fillId="0" borderId="49" xfId="0" applyFont="1" applyBorder="1" applyAlignment="1">
      <alignment horizontal="right" vertical="center" wrapText="1" indent="1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8" xfId="0" applyFont="1" applyBorder="1" applyAlignment="1">
      <alignment vertical="top"/>
    </xf>
    <xf numFmtId="0" fontId="6" fillId="0" borderId="24" xfId="0" applyFont="1" applyBorder="1" applyAlignment="1">
      <alignment horizontal="center" vertical="center" shrinkToFit="1"/>
    </xf>
    <xf numFmtId="0" fontId="13" fillId="2" borderId="38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justify" vertical="center" textRotation="255" shrinkToFit="1"/>
    </xf>
    <xf numFmtId="0" fontId="16" fillId="0" borderId="21" xfId="0" applyFont="1" applyBorder="1" applyAlignment="1">
      <alignment horizontal="justify" vertical="center" textRotation="255" shrinkToFit="1"/>
    </xf>
    <xf numFmtId="0" fontId="6" fillId="0" borderId="62" xfId="0" applyFont="1" applyBorder="1" applyAlignment="1">
      <alignment horizontal="center" vertical="center" shrinkToFit="1"/>
    </xf>
    <xf numFmtId="177" fontId="13" fillId="0" borderId="6" xfId="0" applyNumberFormat="1" applyFont="1" applyBorder="1" applyAlignment="1">
      <alignment horizontal="left" vertical="center" indent="1"/>
    </xf>
    <xf numFmtId="177" fontId="13" fillId="0" borderId="1" xfId="0" applyNumberFormat="1" applyFont="1" applyBorder="1" applyAlignment="1">
      <alignment horizontal="left" vertical="center" indent="1"/>
    </xf>
    <xf numFmtId="177" fontId="13" fillId="0" borderId="2" xfId="0" applyNumberFormat="1" applyFont="1" applyBorder="1" applyAlignment="1">
      <alignment horizontal="left" vertical="center" indent="1"/>
    </xf>
    <xf numFmtId="0" fontId="4" fillId="0" borderId="0" xfId="1" applyFill="1" applyAlignment="1" applyProtection="1">
      <alignment vertical="center"/>
      <protection locked="0"/>
    </xf>
    <xf numFmtId="0" fontId="6" fillId="0" borderId="5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176" fontId="13" fillId="2" borderId="63" xfId="0" applyNumberFormat="1" applyFont="1" applyFill="1" applyBorder="1" applyAlignment="1" applyProtection="1">
      <alignment vertical="center" shrinkToFit="1"/>
      <protection locked="0"/>
    </xf>
    <xf numFmtId="176" fontId="13" fillId="2" borderId="64" xfId="0" applyNumberFormat="1" applyFont="1" applyFill="1" applyBorder="1" applyAlignment="1" applyProtection="1">
      <alignment vertical="center" shrinkToFit="1"/>
      <protection locked="0"/>
    </xf>
    <xf numFmtId="176" fontId="13" fillId="2" borderId="65" xfId="0" applyNumberFormat="1" applyFont="1" applyFill="1" applyBorder="1" applyAlignment="1" applyProtection="1">
      <alignment vertical="center" shrinkToFit="1"/>
      <protection locked="0"/>
    </xf>
    <xf numFmtId="0" fontId="6" fillId="0" borderId="7" xfId="0" applyFont="1" applyBorder="1" applyAlignment="1">
      <alignment vertical="center" shrinkToFit="1"/>
    </xf>
    <xf numFmtId="0" fontId="0" fillId="0" borderId="8" xfId="0" applyBorder="1">
      <alignment vertical="center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176" fontId="12" fillId="0" borderId="9" xfId="0" applyNumberFormat="1" applyFont="1" applyBorder="1" applyAlignment="1">
      <alignment horizontal="center" vertical="center" shrinkToFit="1"/>
    </xf>
    <xf numFmtId="176" fontId="12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1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0" xfId="0" applyNumberFormat="1" applyFont="1" applyFill="1" applyAlignment="1" applyProtection="1">
      <alignment horizontal="center" vertical="center" shrinkToFit="1"/>
      <protection locked="0"/>
    </xf>
    <xf numFmtId="176" fontId="12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right" vertical="center" shrinkToFit="1"/>
      <protection locked="0"/>
    </xf>
    <xf numFmtId="0" fontId="7" fillId="2" borderId="1" xfId="0" applyFont="1" applyFill="1" applyBorder="1" applyAlignment="1" applyProtection="1">
      <alignment horizontal="right" vertical="center" shrinkToFit="1"/>
      <protection locked="0"/>
    </xf>
    <xf numFmtId="0" fontId="7" fillId="2" borderId="7" xfId="0" applyFont="1" applyFill="1" applyBorder="1" applyAlignment="1" applyProtection="1">
      <alignment horizontal="right" vertical="center" shrinkToFit="1"/>
      <protection locked="0"/>
    </xf>
    <xf numFmtId="0" fontId="7" fillId="2" borderId="8" xfId="0" applyFont="1" applyFill="1" applyBorder="1" applyAlignment="1" applyProtection="1">
      <alignment horizontal="righ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49" fontId="13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2" borderId="10" xfId="0" applyFont="1" applyFill="1" applyBorder="1" applyAlignment="1" applyProtection="1">
      <alignment horizontal="left" vertical="center" inden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13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62" xfId="0" applyFont="1" applyFill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 applyProtection="1">
      <alignment horizontal="right" vertical="center" wrapText="1" indent="1" shrinkToFit="1"/>
      <protection locked="0"/>
    </xf>
    <xf numFmtId="0" fontId="12" fillId="2" borderId="40" xfId="0" applyFont="1" applyFill="1" applyBorder="1" applyAlignment="1" applyProtection="1">
      <alignment horizontal="right" vertical="center" wrapText="1" indent="1" shrinkToFit="1"/>
      <protection locked="0"/>
    </xf>
    <xf numFmtId="0" fontId="12" fillId="2" borderId="41" xfId="0" applyFont="1" applyFill="1" applyBorder="1" applyAlignment="1" applyProtection="1">
      <alignment horizontal="right" vertical="center" wrapText="1" indent="1" shrinkToFit="1"/>
      <protection locked="0"/>
    </xf>
    <xf numFmtId="0" fontId="12" fillId="2" borderId="42" xfId="0" applyFont="1" applyFill="1" applyBorder="1" applyAlignment="1" applyProtection="1">
      <alignment horizontal="right" vertical="center" wrapText="1" indent="1" shrinkToFit="1"/>
      <protection locked="0"/>
    </xf>
    <xf numFmtId="0" fontId="12" fillId="2" borderId="0" xfId="0" applyFont="1" applyFill="1" applyAlignment="1" applyProtection="1">
      <alignment horizontal="right" vertical="center" wrapText="1" indent="1" shrinkToFit="1"/>
      <protection locked="0"/>
    </xf>
    <xf numFmtId="0" fontId="12" fillId="2" borderId="43" xfId="0" applyFont="1" applyFill="1" applyBorder="1" applyAlignment="1" applyProtection="1">
      <alignment horizontal="right" vertical="center" wrapText="1" indent="1" shrinkToFit="1"/>
      <protection locked="0"/>
    </xf>
    <xf numFmtId="0" fontId="12" fillId="2" borderId="44" xfId="0" applyFont="1" applyFill="1" applyBorder="1" applyAlignment="1" applyProtection="1">
      <alignment horizontal="right" vertical="center" wrapText="1" indent="1" shrinkToFit="1"/>
      <protection locked="0"/>
    </xf>
    <xf numFmtId="0" fontId="12" fillId="2" borderId="45" xfId="0" applyFont="1" applyFill="1" applyBorder="1" applyAlignment="1" applyProtection="1">
      <alignment horizontal="right" vertical="center" wrapText="1" indent="1" shrinkToFit="1"/>
      <protection locked="0"/>
    </xf>
    <xf numFmtId="0" fontId="12" fillId="2" borderId="46" xfId="0" applyFont="1" applyFill="1" applyBorder="1" applyAlignment="1" applyProtection="1">
      <alignment horizontal="right" vertical="center" wrapText="1" indent="1" shrinkToFit="1"/>
      <protection locked="0"/>
    </xf>
    <xf numFmtId="0" fontId="38" fillId="0" borderId="6" xfId="0" applyFont="1" applyBorder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 wrapText="1" shrinkToFit="1"/>
    </xf>
    <xf numFmtId="0" fontId="38" fillId="0" borderId="2" xfId="0" applyFont="1" applyBorder="1" applyAlignment="1">
      <alignment horizontal="center" vertical="center" wrapText="1" shrinkToFit="1"/>
    </xf>
    <xf numFmtId="0" fontId="38" fillId="0" borderId="11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wrapText="1" shrinkToFit="1"/>
    </xf>
    <xf numFmtId="0" fontId="38" fillId="0" borderId="8" xfId="0" applyFont="1" applyBorder="1" applyAlignment="1">
      <alignment horizontal="center" vertical="center" wrapText="1" shrinkToFit="1"/>
    </xf>
    <xf numFmtId="0" fontId="38" fillId="0" borderId="9" xfId="0" applyFont="1" applyBorder="1" applyAlignment="1">
      <alignment horizontal="center" vertical="center" wrapText="1" shrinkToFit="1"/>
    </xf>
    <xf numFmtId="38" fontId="36" fillId="0" borderId="51" xfId="5" applyFont="1" applyFill="1" applyBorder="1" applyAlignment="1">
      <alignment horizontal="center" vertical="center"/>
    </xf>
    <xf numFmtId="0" fontId="36" fillId="0" borderId="52" xfId="4" applyFont="1" applyBorder="1" applyAlignment="1">
      <alignment horizontal="center" vertical="center" wrapText="1"/>
    </xf>
    <xf numFmtId="0" fontId="36" fillId="0" borderId="58" xfId="4" applyFont="1" applyBorder="1" applyAlignment="1">
      <alignment horizontal="center" vertical="center"/>
    </xf>
    <xf numFmtId="0" fontId="36" fillId="0" borderId="50" xfId="4" applyFont="1" applyBorder="1" applyAlignment="1">
      <alignment horizontal="center" vertical="center" wrapText="1"/>
    </xf>
    <xf numFmtId="0" fontId="36" fillId="0" borderId="56" xfId="4" applyFont="1" applyBorder="1" applyAlignment="1">
      <alignment horizontal="center" vertical="center"/>
    </xf>
    <xf numFmtId="0" fontId="36" fillId="0" borderId="51" xfId="4" applyFont="1" applyBorder="1" applyAlignment="1">
      <alignment horizontal="center" vertical="center" wrapText="1"/>
    </xf>
    <xf numFmtId="0" fontId="36" fillId="0" borderId="57" xfId="4" applyFont="1" applyBorder="1" applyAlignment="1">
      <alignment horizontal="center" vertical="center"/>
    </xf>
    <xf numFmtId="0" fontId="36" fillId="0" borderId="52" xfId="4" applyFont="1" applyBorder="1" applyAlignment="1">
      <alignment horizontal="center" vertical="center"/>
    </xf>
    <xf numFmtId="38" fontId="36" fillId="0" borderId="50" xfId="5" applyFont="1" applyFill="1" applyBorder="1" applyAlignment="1">
      <alignment horizontal="center" vertical="center"/>
    </xf>
    <xf numFmtId="38" fontId="36" fillId="0" borderId="56" xfId="5" applyFont="1" applyFill="1" applyBorder="1" applyAlignment="1">
      <alignment horizontal="center" vertical="center"/>
    </xf>
    <xf numFmtId="38" fontId="36" fillId="0" borderId="57" xfId="5" applyFont="1" applyFill="1" applyBorder="1" applyAlignment="1">
      <alignment horizontal="center" vertical="center"/>
    </xf>
    <xf numFmtId="0" fontId="36" fillId="0" borderId="59" xfId="4" applyFont="1" applyBorder="1" applyAlignment="1">
      <alignment horizontal="center" vertical="center"/>
    </xf>
    <xf numFmtId="0" fontId="36" fillId="0" borderId="60" xfId="4" applyFont="1" applyBorder="1" applyAlignment="1">
      <alignment horizontal="center" vertical="center"/>
    </xf>
    <xf numFmtId="0" fontId="36" fillId="0" borderId="61" xfId="4" applyFont="1" applyBorder="1" applyAlignment="1">
      <alignment horizontal="center" vertical="center"/>
    </xf>
    <xf numFmtId="38" fontId="36" fillId="4" borderId="52" xfId="3" applyFont="1" applyFill="1" applyBorder="1" applyAlignment="1">
      <alignment horizontal="center" vertical="center" wrapText="1"/>
    </xf>
    <xf numFmtId="38" fontId="36" fillId="4" borderId="55" xfId="3" applyFont="1" applyFill="1" applyBorder="1" applyAlignment="1">
      <alignment horizontal="center" vertical="center" wrapText="1"/>
    </xf>
    <xf numFmtId="38" fontId="36" fillId="4" borderId="58" xfId="3" applyFont="1" applyFill="1" applyBorder="1" applyAlignment="1">
      <alignment horizontal="center" vertical="center" wrapText="1"/>
    </xf>
    <xf numFmtId="38" fontId="36" fillId="0" borderId="53" xfId="3" applyFont="1" applyFill="1" applyBorder="1" applyAlignment="1">
      <alignment horizontal="center" vertical="center"/>
    </xf>
    <xf numFmtId="38" fontId="36" fillId="0" borderId="54" xfId="3" applyFont="1" applyFill="1" applyBorder="1" applyAlignment="1">
      <alignment horizontal="center" vertical="center"/>
    </xf>
    <xf numFmtId="38" fontId="36" fillId="0" borderId="54" xfId="3" applyFont="1" applyFill="1" applyBorder="1" applyAlignment="1">
      <alignment horizontal="center" vertical="center" wrapText="1"/>
    </xf>
    <xf numFmtId="38" fontId="36" fillId="0" borderId="57" xfId="3" applyFont="1" applyFill="1" applyBorder="1" applyAlignment="1">
      <alignment horizontal="center" vertical="center" wrapText="1"/>
    </xf>
    <xf numFmtId="38" fontId="36" fillId="3" borderId="54" xfId="3" applyFont="1" applyFill="1" applyBorder="1" applyAlignment="1">
      <alignment horizontal="center" vertical="center" wrapText="1"/>
    </xf>
    <xf numFmtId="38" fontId="36" fillId="3" borderId="57" xfId="3" applyFont="1" applyFill="1" applyBorder="1" applyAlignment="1">
      <alignment horizontal="center" vertical="center" wrapText="1"/>
    </xf>
    <xf numFmtId="38" fontId="36" fillId="0" borderId="51" xfId="3" applyFont="1" applyFill="1" applyBorder="1" applyAlignment="1">
      <alignment horizontal="center" vertical="center"/>
    </xf>
    <xf numFmtId="0" fontId="36" fillId="0" borderId="53" xfId="4" applyFont="1" applyBorder="1" applyAlignment="1">
      <alignment horizontal="center" vertical="center" wrapText="1"/>
    </xf>
    <xf numFmtId="0" fontId="36" fillId="0" borderId="56" xfId="4" applyFont="1" applyBorder="1" applyAlignment="1">
      <alignment horizontal="center" vertical="center" wrapText="1"/>
    </xf>
    <xf numFmtId="0" fontId="36" fillId="0" borderId="54" xfId="4" applyFont="1" applyBorder="1" applyAlignment="1">
      <alignment horizontal="center" vertical="center" wrapText="1"/>
    </xf>
    <xf numFmtId="0" fontId="36" fillId="0" borderId="57" xfId="4" applyFont="1" applyBorder="1" applyAlignment="1">
      <alignment horizontal="center" vertical="center" wrapText="1"/>
    </xf>
    <xf numFmtId="0" fontId="36" fillId="0" borderId="55" xfId="4" applyFont="1" applyBorder="1" applyAlignment="1">
      <alignment horizontal="center" vertical="center"/>
    </xf>
    <xf numFmtId="38" fontId="36" fillId="0" borderId="50" xfId="3" applyFont="1" applyFill="1" applyBorder="1" applyAlignment="1">
      <alignment horizontal="center" vertical="center"/>
    </xf>
    <xf numFmtId="0" fontId="35" fillId="0" borderId="53" xfId="0" applyFont="1" applyBorder="1" applyAlignment="1">
      <alignment horizontal="right" vertical="center"/>
    </xf>
    <xf numFmtId="0" fontId="35" fillId="0" borderId="54" xfId="0" applyFont="1" applyBorder="1" applyAlignment="1">
      <alignment horizontal="right" vertical="center"/>
    </xf>
    <xf numFmtId="0" fontId="35" fillId="0" borderId="55" xfId="0" applyFont="1" applyBorder="1" applyAlignment="1">
      <alignment horizontal="right" vertical="center"/>
    </xf>
    <xf numFmtId="0" fontId="35" fillId="0" borderId="51" xfId="0" applyFont="1" applyBorder="1" applyAlignment="1">
      <alignment horizontal="right" vertical="center"/>
    </xf>
    <xf numFmtId="0" fontId="35" fillId="0" borderId="52" xfId="0" applyFont="1" applyBorder="1" applyAlignment="1">
      <alignment horizontal="right" vertical="center"/>
    </xf>
    <xf numFmtId="0" fontId="35" fillId="0" borderId="56" xfId="0" applyFont="1" applyBorder="1" applyAlignment="1">
      <alignment horizontal="right" vertical="center"/>
    </xf>
    <xf numFmtId="0" fontId="35" fillId="0" borderId="57" xfId="0" applyFont="1" applyBorder="1" applyAlignment="1">
      <alignment horizontal="right" vertical="center"/>
    </xf>
    <xf numFmtId="0" fontId="35" fillId="0" borderId="58" xfId="0" applyFont="1" applyBorder="1" applyAlignment="1">
      <alignment horizontal="right" vertical="center"/>
    </xf>
    <xf numFmtId="0" fontId="35" fillId="0" borderId="53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4" borderId="56" xfId="0" applyFont="1" applyFill="1" applyBorder="1" applyAlignment="1">
      <alignment horizontal="right" vertical="center"/>
    </xf>
    <xf numFmtId="0" fontId="35" fillId="4" borderId="57" xfId="0" applyFont="1" applyFill="1" applyBorder="1" applyAlignment="1">
      <alignment horizontal="right" vertical="center"/>
    </xf>
    <xf numFmtId="0" fontId="35" fillId="4" borderId="58" xfId="0" applyFont="1" applyFill="1" applyBorder="1" applyAlignment="1">
      <alignment horizontal="right" vertical="center"/>
    </xf>
    <xf numFmtId="0" fontId="35" fillId="3" borderId="54" xfId="0" applyFont="1" applyFill="1" applyBorder="1" applyAlignment="1">
      <alignment horizontal="right" vertical="center"/>
    </xf>
    <xf numFmtId="0" fontId="35" fillId="3" borderId="55" xfId="0" applyFont="1" applyFill="1" applyBorder="1" applyAlignment="1">
      <alignment horizontal="right" vertical="center"/>
    </xf>
    <xf numFmtId="0" fontId="35" fillId="0" borderId="50" xfId="0" applyFont="1" applyBorder="1" applyAlignment="1">
      <alignment horizontal="right" vertical="center" wrapText="1"/>
    </xf>
    <xf numFmtId="38" fontId="19" fillId="0" borderId="1" xfId="0" applyNumberFormat="1" applyFont="1" applyBorder="1" applyAlignment="1">
      <alignment vertical="center" shrinkToFit="1"/>
    </xf>
    <xf numFmtId="0" fontId="38" fillId="0" borderId="7" xfId="0" applyFont="1" applyBorder="1" applyAlignment="1">
      <alignment horizontal="center" vertical="center" wrapText="1" shrinkToFit="1"/>
    </xf>
  </cellXfs>
  <cellStyles count="7">
    <cellStyle name="ハイパーリンク" xfId="1" builtinId="8"/>
    <cellStyle name="桁区切り" xfId="3" builtinId="6"/>
    <cellStyle name="桁区切り 2" xfId="5" xr:uid="{10481A0C-BD36-404C-90CB-3D6F4CDAD645}"/>
    <cellStyle name="標準" xfId="0" builtinId="0"/>
    <cellStyle name="標準_20111130" xfId="4" xr:uid="{8127215C-3324-4DF7-A21C-DDAF581EF585}"/>
    <cellStyle name="標準_会社概況" xfId="6" xr:uid="{35BC2008-9DA4-4B75-BCE3-75B922B42F52}"/>
    <cellStyle name="標準_出荷動向部品分類表" xfId="2" xr:uid="{00000000-0005-0000-0000-000002000000}"/>
  </cellStyles>
  <dxfs count="0"/>
  <tableStyles count="0" defaultTableStyle="TableStyleMedium9" defaultPivotStyle="PivotStyleLight16"/>
  <colors>
    <mruColors>
      <color rgb="FFCCFFFF"/>
      <color rgb="FFCCFF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24</xdr:row>
      <xdr:rowOff>38100</xdr:rowOff>
    </xdr:from>
    <xdr:to>
      <xdr:col>2</xdr:col>
      <xdr:colOff>171450</xdr:colOff>
      <xdr:row>27</xdr:row>
      <xdr:rowOff>171450</xdr:rowOff>
    </xdr:to>
    <xdr:sp macro="" textlink="">
      <xdr:nvSpPr>
        <xdr:cNvPr id="4" name="WordArt 80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15713" y="4473949"/>
          <a:ext cx="738467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66</xdr:row>
      <xdr:rowOff>38100</xdr:rowOff>
    </xdr:from>
    <xdr:to>
      <xdr:col>2</xdr:col>
      <xdr:colOff>171450</xdr:colOff>
      <xdr:row>69</xdr:row>
      <xdr:rowOff>171450</xdr:rowOff>
    </xdr:to>
    <xdr:sp macro="" textlink="">
      <xdr:nvSpPr>
        <xdr:cNvPr id="15" name="WordArt 809">
          <a:extLst>
            <a:ext uri="{FF2B5EF4-FFF2-40B4-BE49-F238E27FC236}">
              <a16:creationId xmlns:a16="http://schemas.microsoft.com/office/drawing/2014/main" id="{7FEAE63F-D089-402C-A2FC-AE178DD72267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15713" y="5773831"/>
          <a:ext cx="738468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108</xdr:row>
      <xdr:rowOff>38100</xdr:rowOff>
    </xdr:from>
    <xdr:to>
      <xdr:col>2</xdr:col>
      <xdr:colOff>171450</xdr:colOff>
      <xdr:row>111</xdr:row>
      <xdr:rowOff>171450</xdr:rowOff>
    </xdr:to>
    <xdr:sp macro="" textlink="">
      <xdr:nvSpPr>
        <xdr:cNvPr id="17" name="WordArt 809">
          <a:extLst>
            <a:ext uri="{FF2B5EF4-FFF2-40B4-BE49-F238E27FC236}">
              <a16:creationId xmlns:a16="http://schemas.microsoft.com/office/drawing/2014/main" id="{9A0BFE30-812E-45DB-8D27-9B4C529EC139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1321" y="14028965"/>
          <a:ext cx="745671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150</xdr:row>
      <xdr:rowOff>38100</xdr:rowOff>
    </xdr:from>
    <xdr:to>
      <xdr:col>2</xdr:col>
      <xdr:colOff>171450</xdr:colOff>
      <xdr:row>153</xdr:row>
      <xdr:rowOff>171450</xdr:rowOff>
    </xdr:to>
    <xdr:sp macro="" textlink="">
      <xdr:nvSpPr>
        <xdr:cNvPr id="18" name="WordArt 809">
          <a:extLst>
            <a:ext uri="{FF2B5EF4-FFF2-40B4-BE49-F238E27FC236}">
              <a16:creationId xmlns:a16="http://schemas.microsoft.com/office/drawing/2014/main" id="{99DC6D0D-E594-42D7-909C-176322F873C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1321" y="14028965"/>
          <a:ext cx="745671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192</xdr:row>
      <xdr:rowOff>38100</xdr:rowOff>
    </xdr:from>
    <xdr:to>
      <xdr:col>2</xdr:col>
      <xdr:colOff>171450</xdr:colOff>
      <xdr:row>195</xdr:row>
      <xdr:rowOff>171450</xdr:rowOff>
    </xdr:to>
    <xdr:sp macro="" textlink="">
      <xdr:nvSpPr>
        <xdr:cNvPr id="19" name="WordArt 809">
          <a:extLst>
            <a:ext uri="{FF2B5EF4-FFF2-40B4-BE49-F238E27FC236}">
              <a16:creationId xmlns:a16="http://schemas.microsoft.com/office/drawing/2014/main" id="{8BEABAC9-B31F-44CA-8841-2D108972555C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1321" y="14028965"/>
          <a:ext cx="745671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234</xdr:row>
      <xdr:rowOff>38100</xdr:rowOff>
    </xdr:from>
    <xdr:to>
      <xdr:col>2</xdr:col>
      <xdr:colOff>171450</xdr:colOff>
      <xdr:row>237</xdr:row>
      <xdr:rowOff>171450</xdr:rowOff>
    </xdr:to>
    <xdr:sp macro="" textlink="">
      <xdr:nvSpPr>
        <xdr:cNvPr id="20" name="WordArt 809">
          <a:extLst>
            <a:ext uri="{FF2B5EF4-FFF2-40B4-BE49-F238E27FC236}">
              <a16:creationId xmlns:a16="http://schemas.microsoft.com/office/drawing/2014/main" id="{4F24236C-B8F8-4831-8496-2F408B304189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1321" y="14028965"/>
          <a:ext cx="745671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276</xdr:row>
      <xdr:rowOff>38100</xdr:rowOff>
    </xdr:from>
    <xdr:to>
      <xdr:col>2</xdr:col>
      <xdr:colOff>171450</xdr:colOff>
      <xdr:row>279</xdr:row>
      <xdr:rowOff>171450</xdr:rowOff>
    </xdr:to>
    <xdr:sp macro="" textlink="">
      <xdr:nvSpPr>
        <xdr:cNvPr id="21" name="WordArt 809">
          <a:extLst>
            <a:ext uri="{FF2B5EF4-FFF2-40B4-BE49-F238E27FC236}">
              <a16:creationId xmlns:a16="http://schemas.microsoft.com/office/drawing/2014/main" id="{FE693646-F6A2-4D41-BD2F-2E37058FBC82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1321" y="14028965"/>
          <a:ext cx="745671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318</xdr:row>
      <xdr:rowOff>38100</xdr:rowOff>
    </xdr:from>
    <xdr:to>
      <xdr:col>2</xdr:col>
      <xdr:colOff>171450</xdr:colOff>
      <xdr:row>321</xdr:row>
      <xdr:rowOff>171450</xdr:rowOff>
    </xdr:to>
    <xdr:sp macro="" textlink="">
      <xdr:nvSpPr>
        <xdr:cNvPr id="23" name="WordArt 809">
          <a:extLst>
            <a:ext uri="{FF2B5EF4-FFF2-40B4-BE49-F238E27FC236}">
              <a16:creationId xmlns:a16="http://schemas.microsoft.com/office/drawing/2014/main" id="{26A44286-373E-4DAE-8121-36D0187715EE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1321" y="14028965"/>
          <a:ext cx="745671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360</xdr:row>
      <xdr:rowOff>38100</xdr:rowOff>
    </xdr:from>
    <xdr:to>
      <xdr:col>2</xdr:col>
      <xdr:colOff>171450</xdr:colOff>
      <xdr:row>363</xdr:row>
      <xdr:rowOff>171450</xdr:rowOff>
    </xdr:to>
    <xdr:sp macro="" textlink="">
      <xdr:nvSpPr>
        <xdr:cNvPr id="24" name="WordArt 809">
          <a:extLst>
            <a:ext uri="{FF2B5EF4-FFF2-40B4-BE49-F238E27FC236}">
              <a16:creationId xmlns:a16="http://schemas.microsoft.com/office/drawing/2014/main" id="{F203055C-66C6-4B68-A0E7-6F5365A93AB5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1321" y="62933036"/>
          <a:ext cx="745671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  <xdr:twoCellAnchor>
    <xdr:from>
      <xdr:col>2</xdr:col>
      <xdr:colOff>57150</xdr:colOff>
      <xdr:row>402</xdr:row>
      <xdr:rowOff>38100</xdr:rowOff>
    </xdr:from>
    <xdr:to>
      <xdr:col>2</xdr:col>
      <xdr:colOff>171450</xdr:colOff>
      <xdr:row>405</xdr:row>
      <xdr:rowOff>171450</xdr:rowOff>
    </xdr:to>
    <xdr:sp macro="" textlink="">
      <xdr:nvSpPr>
        <xdr:cNvPr id="25" name="WordArt 809">
          <a:extLst>
            <a:ext uri="{FF2B5EF4-FFF2-40B4-BE49-F238E27FC236}">
              <a16:creationId xmlns:a16="http://schemas.microsoft.com/office/drawing/2014/main" id="{85B5B88F-D80A-414D-90DD-2DCBAC8B94D2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1321" y="62933036"/>
          <a:ext cx="745671" cy="1143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カーメーカー向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13" Type="http://schemas.openxmlformats.org/officeDocument/2006/relationships/hyperlink" Target="mailto:uchida@japia.or.jp" TargetMode="External"/><Relationship Id="rId18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3" Type="http://schemas.openxmlformats.org/officeDocument/2006/relationships/hyperlink" Target="mailto:uchida@japia.or.jp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uchida@japia.or.jp" TargetMode="External"/><Relationship Id="rId12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17" Type="http://schemas.openxmlformats.org/officeDocument/2006/relationships/hyperlink" Target="mailto:uchida@japia.or.jp" TargetMode="External"/><Relationship Id="rId2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16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20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1" Type="http://schemas.openxmlformats.org/officeDocument/2006/relationships/hyperlink" Target="mailto:uchida@japia.or.jp" TargetMode="External"/><Relationship Id="rId6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11" Type="http://schemas.openxmlformats.org/officeDocument/2006/relationships/hyperlink" Target="mailto:uchida@japia.or.jp" TargetMode="External"/><Relationship Id="rId5" Type="http://schemas.openxmlformats.org/officeDocument/2006/relationships/hyperlink" Target="mailto:uchida@japia.or.jp" TargetMode="External"/><Relationship Id="rId15" Type="http://schemas.openxmlformats.org/officeDocument/2006/relationships/hyperlink" Target="mailto:uchida@japia.or.jp" TargetMode="External"/><Relationship Id="rId10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19" Type="http://schemas.openxmlformats.org/officeDocument/2006/relationships/hyperlink" Target="mailto:uchida@japia.or.jp" TargetMode="External"/><Relationship Id="rId4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9" Type="http://schemas.openxmlformats.org/officeDocument/2006/relationships/hyperlink" Target="mailto:uchida@japia.or.jp" TargetMode="External"/><Relationship Id="rId14" Type="http://schemas.openxmlformats.org/officeDocument/2006/relationships/hyperlink" Target="mailto:gyoumu@japia.or.jp?subject=&#33258;&#21205;&#36554;&#37096;&#21697;&#20986;&#33655;&#21205;&#21521;&#35519;&#26619;&#12398;&#22238;&#31572;&#12395;&#12388;&#12356;&#12390;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4"/>
  <sheetViews>
    <sheetView showGridLines="0" topLeftCell="A16" zoomScaleNormal="100" workbookViewId="0">
      <selection activeCell="C22" sqref="C22:E24"/>
    </sheetView>
  </sheetViews>
  <sheetFormatPr defaultColWidth="6.69921875" defaultRowHeight="19.5" x14ac:dyDescent="0.2"/>
  <cols>
    <col min="1" max="1" width="1.59765625" style="25" customWidth="1"/>
    <col min="2" max="2" width="6.69921875" style="26" customWidth="1"/>
    <col min="3" max="3" width="12.09765625" style="25" customWidth="1"/>
    <col min="4" max="4" width="8" style="25" customWidth="1"/>
    <col min="5" max="5" width="8.3984375" style="25" customWidth="1"/>
    <col min="6" max="12" width="10.59765625" style="25" customWidth="1"/>
    <col min="13" max="14" width="6.69921875" style="25" customWidth="1"/>
    <col min="15" max="15" width="6.8984375" style="25" customWidth="1"/>
    <col min="16" max="16384" width="6.69921875" style="25"/>
  </cols>
  <sheetData>
    <row r="1" spans="2:8" ht="7.5" customHeight="1" x14ac:dyDescent="0.2"/>
    <row r="2" spans="2:8" ht="22" x14ac:dyDescent="0.2">
      <c r="B2" s="28" t="s">
        <v>0</v>
      </c>
    </row>
    <row r="5" spans="2:8" x14ac:dyDescent="0.2">
      <c r="B5" s="26" t="s">
        <v>1</v>
      </c>
      <c r="C5" s="25" t="s">
        <v>49</v>
      </c>
    </row>
    <row r="6" spans="2:8" x14ac:dyDescent="0.2">
      <c r="C6" s="27" t="s">
        <v>2</v>
      </c>
    </row>
    <row r="7" spans="2:8" x14ac:dyDescent="0.2">
      <c r="C7" s="25" t="s">
        <v>92</v>
      </c>
      <c r="D7" s="93" t="s">
        <v>91</v>
      </c>
      <c r="E7" s="93"/>
      <c r="F7" s="93"/>
      <c r="G7" s="93"/>
      <c r="H7" s="29"/>
    </row>
    <row r="10" spans="2:8" x14ac:dyDescent="0.2">
      <c r="B10" s="26" t="s">
        <v>1</v>
      </c>
      <c r="C10" s="25" t="s">
        <v>50</v>
      </c>
      <c r="E10" s="89" t="s">
        <v>48</v>
      </c>
      <c r="F10" s="90"/>
      <c r="G10" s="91"/>
      <c r="H10" s="25" t="s">
        <v>102</v>
      </c>
    </row>
    <row r="13" spans="2:8" x14ac:dyDescent="0.2">
      <c r="B13" s="26" t="s">
        <v>1</v>
      </c>
      <c r="C13" s="25" t="s">
        <v>3</v>
      </c>
    </row>
    <row r="14" spans="2:8" x14ac:dyDescent="0.2">
      <c r="C14" s="25" t="s">
        <v>4</v>
      </c>
    </row>
    <row r="17" spans="2:14" x14ac:dyDescent="0.2">
      <c r="B17" s="26" t="s">
        <v>1</v>
      </c>
      <c r="C17" s="25" t="s">
        <v>5</v>
      </c>
    </row>
    <row r="18" spans="2:14" x14ac:dyDescent="0.2">
      <c r="C18" s="25" t="s">
        <v>93</v>
      </c>
    </row>
    <row r="19" spans="2:14" x14ac:dyDescent="0.2">
      <c r="B19" s="25"/>
      <c r="C19" s="27" t="s">
        <v>105</v>
      </c>
    </row>
    <row r="20" spans="2:14" x14ac:dyDescent="0.2">
      <c r="B20" s="25"/>
      <c r="C20" s="27"/>
    </row>
    <row r="21" spans="2:14" x14ac:dyDescent="0.2">
      <c r="B21" s="25"/>
      <c r="C21" s="27"/>
    </row>
    <row r="22" spans="2:14" x14ac:dyDescent="0.2">
      <c r="B22" s="26" t="s">
        <v>1</v>
      </c>
      <c r="C22" s="25" t="s">
        <v>104</v>
      </c>
    </row>
    <row r="23" spans="2:14" x14ac:dyDescent="0.2">
      <c r="C23" s="92" t="s">
        <v>382</v>
      </c>
      <c r="D23" s="92"/>
      <c r="E23" s="92"/>
      <c r="F23" s="25" t="s">
        <v>103</v>
      </c>
      <c r="L23" s="29"/>
      <c r="M23" s="29"/>
      <c r="N23" s="29"/>
    </row>
    <row r="24" spans="2:14" x14ac:dyDescent="0.2">
      <c r="B24" s="25"/>
      <c r="C24" s="25" t="s">
        <v>6</v>
      </c>
    </row>
  </sheetData>
  <sheetProtection selectLockedCells="1"/>
  <mergeCells count="3">
    <mergeCell ref="E10:G10"/>
    <mergeCell ref="C23:E23"/>
    <mergeCell ref="D7:G7"/>
  </mergeCells>
  <phoneticPr fontId="2"/>
  <hyperlinks>
    <hyperlink ref="D7:G7" r:id="rId1" display="gyoumu@japia.or.jp" xr:uid="{F93FB97D-0505-4C76-901F-DE1BA2174D3E}"/>
  </hyperlinks>
  <pageMargins left="0.78740157480314965" right="0.78740157480314965" top="0.78740157480314965" bottom="0.78740157480314965" header="0" footer="0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AX420"/>
  <sheetViews>
    <sheetView showGridLines="0" tabSelected="1" view="pageBreakPreview" zoomScale="85" zoomScaleNormal="85" zoomScaleSheetLayoutView="85" workbookViewId="0">
      <pane ySplit="1" topLeftCell="A2" activePane="bottomLeft" state="frozen"/>
      <selection pane="bottomLeft" activeCell="N325" sqref="N325:S325"/>
    </sheetView>
  </sheetViews>
  <sheetFormatPr defaultColWidth="3.09765625" defaultRowHeight="16.5" customHeight="1" x14ac:dyDescent="0.2"/>
  <cols>
    <col min="1" max="7" width="3.59765625" style="2" customWidth="1"/>
    <col min="8" max="49" width="3.09765625" style="2" customWidth="1"/>
    <col min="50" max="16384" width="3.09765625" style="2"/>
  </cols>
  <sheetData>
    <row r="1" spans="1:49" ht="12.75" customHeight="1" x14ac:dyDescent="0.2">
      <c r="A1" s="138" t="s">
        <v>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251" t="s">
        <v>91</v>
      </c>
      <c r="Q1" s="251"/>
      <c r="R1" s="251"/>
      <c r="S1" s="251"/>
      <c r="T1" s="251"/>
      <c r="U1" s="251"/>
      <c r="V1" s="25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3" customFormat="1" ht="12.75" customHeight="1" x14ac:dyDescent="0.2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</row>
    <row r="3" spans="1:49" ht="12.75" customHeight="1" x14ac:dyDescent="0.2">
      <c r="AM3" s="277"/>
      <c r="AN3" s="278"/>
      <c r="AO3" s="278"/>
      <c r="AP3" s="145" t="s">
        <v>8</v>
      </c>
      <c r="AQ3" s="145"/>
      <c r="AR3" s="145"/>
      <c r="AS3" s="281"/>
      <c r="AT3" s="281"/>
      <c r="AU3" s="281"/>
      <c r="AV3" s="281"/>
      <c r="AW3" s="282"/>
    </row>
    <row r="4" spans="1:49" ht="12.75" customHeight="1" x14ac:dyDescent="0.2">
      <c r="AM4" s="279"/>
      <c r="AN4" s="280"/>
      <c r="AO4" s="280"/>
      <c r="AP4" s="146"/>
      <c r="AQ4" s="146"/>
      <c r="AR4" s="146"/>
      <c r="AS4" s="283"/>
      <c r="AT4" s="283"/>
      <c r="AU4" s="283"/>
      <c r="AV4" s="283"/>
      <c r="AW4" s="284"/>
    </row>
    <row r="5" spans="1:49" ht="12.75" customHeight="1" x14ac:dyDescent="0.2">
      <c r="AM5" s="4"/>
      <c r="AN5" s="4"/>
      <c r="AO5" s="4"/>
      <c r="AP5" s="5"/>
      <c r="AQ5" s="5"/>
      <c r="AR5" s="5"/>
      <c r="AS5" s="6"/>
      <c r="AT5" s="6"/>
      <c r="AU5" s="6"/>
      <c r="AV5" s="6"/>
      <c r="AW5" s="6"/>
    </row>
    <row r="6" spans="1:49" ht="12.75" customHeight="1" x14ac:dyDescent="0.2">
      <c r="O6" s="151" t="s">
        <v>385</v>
      </c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3"/>
      <c r="AL6" s="15" t="s">
        <v>384</v>
      </c>
      <c r="AM6" s="15"/>
    </row>
    <row r="7" spans="1:49" ht="12.75" customHeight="1" x14ac:dyDescent="0.2">
      <c r="O7" s="154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6"/>
      <c r="AL7" s="15" t="s">
        <v>383</v>
      </c>
    </row>
    <row r="8" spans="1:49" ht="12.75" customHeight="1" x14ac:dyDescent="0.2"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9" ht="21" customHeight="1" x14ac:dyDescent="0.2">
      <c r="A9" s="157" t="s">
        <v>386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8"/>
      <c r="X9" s="8"/>
      <c r="Y9" s="8"/>
      <c r="Z9" s="8"/>
      <c r="AA9" s="8"/>
      <c r="AB9" s="8"/>
      <c r="AC9" s="9" t="s">
        <v>9</v>
      </c>
      <c r="AD9" s="9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15" customHeight="1" x14ac:dyDescent="0.2">
      <c r="B10" s="158" t="s">
        <v>101</v>
      </c>
      <c r="C10" s="159"/>
      <c r="D10" s="159"/>
      <c r="E10" s="16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AG10" s="252" t="s">
        <v>10</v>
      </c>
      <c r="AH10" s="253"/>
      <c r="AI10" s="253"/>
      <c r="AJ10" s="253"/>
      <c r="AK10" s="254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</row>
    <row r="11" spans="1:49" ht="15" customHeight="1" thickBot="1" x14ac:dyDescent="0.25">
      <c r="B11" s="161"/>
      <c r="C11" s="162"/>
      <c r="D11" s="162"/>
      <c r="E11" s="163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0"/>
      <c r="T11" s="290"/>
      <c r="U11" s="290"/>
      <c r="V11" s="290"/>
      <c r="AF11" s="10"/>
      <c r="AG11" s="252" t="s">
        <v>11</v>
      </c>
      <c r="AH11" s="253"/>
      <c r="AI11" s="253"/>
      <c r="AJ11" s="253"/>
      <c r="AK11" s="254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</row>
    <row r="12" spans="1:49" ht="15" customHeight="1" thickBot="1" x14ac:dyDescent="0.25">
      <c r="B12" s="173" t="s">
        <v>12</v>
      </c>
      <c r="C12" s="174"/>
      <c r="D12" s="174"/>
      <c r="E12" s="174"/>
      <c r="F12" s="255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7"/>
      <c r="S12" s="178" t="s">
        <v>13</v>
      </c>
      <c r="T12" s="178"/>
      <c r="U12" s="178"/>
      <c r="V12" s="179"/>
      <c r="AG12" s="252" t="s">
        <v>14</v>
      </c>
      <c r="AH12" s="253"/>
      <c r="AI12" s="253"/>
      <c r="AJ12" s="253"/>
      <c r="AK12" s="254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</row>
    <row r="13" spans="1:49" ht="15" customHeight="1" thickBot="1" x14ac:dyDescent="0.25">
      <c r="B13" s="173" t="s">
        <v>15</v>
      </c>
      <c r="C13" s="174"/>
      <c r="D13" s="174"/>
      <c r="E13" s="175"/>
      <c r="F13" s="258" t="s">
        <v>16</v>
      </c>
      <c r="G13" s="259"/>
      <c r="H13" s="259"/>
      <c r="I13" s="259"/>
      <c r="J13" s="259"/>
      <c r="K13" s="259"/>
      <c r="L13" s="259"/>
      <c r="M13" s="255"/>
      <c r="N13" s="256"/>
      <c r="O13" s="256"/>
      <c r="P13" s="256"/>
      <c r="Q13" s="256"/>
      <c r="R13" s="257"/>
      <c r="S13" s="178" t="s">
        <v>17</v>
      </c>
      <c r="T13" s="178"/>
      <c r="U13" s="178"/>
      <c r="V13" s="179"/>
      <c r="AG13" s="173" t="s">
        <v>96</v>
      </c>
      <c r="AH13" s="174"/>
      <c r="AI13" s="174"/>
      <c r="AJ13" s="174"/>
      <c r="AK13" s="175"/>
      <c r="AL13" s="287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9"/>
    </row>
    <row r="14" spans="1:49" ht="15.75" customHeight="1" x14ac:dyDescent="0.2">
      <c r="A14" s="11"/>
      <c r="F14" s="12"/>
      <c r="G14" s="12"/>
      <c r="H14" s="12"/>
      <c r="I14" s="12"/>
      <c r="J14" s="12"/>
      <c r="K14" s="12"/>
      <c r="L14" s="12"/>
      <c r="S14" s="12"/>
      <c r="T14" s="12"/>
      <c r="U14" s="12"/>
      <c r="V14" s="12"/>
      <c r="AG14" s="87"/>
      <c r="AH14" s="87"/>
      <c r="AI14" s="87"/>
      <c r="AJ14" s="87"/>
      <c r="AK14" s="87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</row>
    <row r="15" spans="1:49" ht="21" customHeight="1" x14ac:dyDescent="0.2">
      <c r="A15" s="157" t="s">
        <v>387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</row>
    <row r="16" spans="1:49" ht="13.5" customHeight="1" x14ac:dyDescent="0.2">
      <c r="B16" s="185" t="s">
        <v>18</v>
      </c>
      <c r="C16" s="186"/>
      <c r="D16" s="186"/>
      <c r="E16" s="186"/>
      <c r="F16" s="186"/>
      <c r="G16" s="187"/>
      <c r="H16" s="185" t="s">
        <v>51</v>
      </c>
      <c r="I16" s="186"/>
      <c r="J16" s="186"/>
      <c r="K16" s="186"/>
      <c r="L16" s="186"/>
      <c r="M16" s="186"/>
      <c r="N16" s="186"/>
      <c r="O16" s="186"/>
      <c r="P16" s="186"/>
      <c r="Q16" s="187"/>
      <c r="R16" s="185" t="s">
        <v>52</v>
      </c>
      <c r="S16" s="186"/>
      <c r="T16" s="186"/>
      <c r="U16" s="186"/>
      <c r="V16" s="186"/>
      <c r="W16" s="186"/>
      <c r="X16" s="186"/>
      <c r="Y16" s="186"/>
      <c r="Z16" s="186"/>
      <c r="AA16" s="187"/>
      <c r="AB16" s="194" t="s">
        <v>97</v>
      </c>
      <c r="AC16" s="195"/>
      <c r="AD16" s="195"/>
      <c r="AE16" s="195"/>
      <c r="AF16" s="195"/>
      <c r="AG16" s="195"/>
      <c r="AH16" s="195"/>
      <c r="AI16" s="195"/>
      <c r="AJ16" s="195"/>
      <c r="AK16" s="196"/>
      <c r="AO16" s="301" t="s">
        <v>95</v>
      </c>
      <c r="AP16" s="302"/>
      <c r="AQ16" s="302"/>
      <c r="AR16" s="302"/>
      <c r="AS16" s="302"/>
      <c r="AT16" s="302"/>
      <c r="AU16" s="302"/>
      <c r="AV16" s="302"/>
      <c r="AW16" s="303"/>
    </row>
    <row r="17" spans="1:49" ht="13.5" customHeight="1" thickBot="1" x14ac:dyDescent="0.25">
      <c r="B17" s="188"/>
      <c r="C17" s="189"/>
      <c r="D17" s="189"/>
      <c r="E17" s="189"/>
      <c r="F17" s="189"/>
      <c r="G17" s="190"/>
      <c r="H17" s="191"/>
      <c r="I17" s="192"/>
      <c r="J17" s="192"/>
      <c r="K17" s="192"/>
      <c r="L17" s="192"/>
      <c r="M17" s="192"/>
      <c r="N17" s="192"/>
      <c r="O17" s="192"/>
      <c r="P17" s="192"/>
      <c r="Q17" s="193"/>
      <c r="R17" s="191"/>
      <c r="S17" s="192"/>
      <c r="T17" s="192"/>
      <c r="U17" s="192"/>
      <c r="V17" s="192"/>
      <c r="W17" s="192"/>
      <c r="X17" s="192"/>
      <c r="Y17" s="192"/>
      <c r="Z17" s="192"/>
      <c r="AA17" s="193"/>
      <c r="AB17" s="275"/>
      <c r="AC17" s="276"/>
      <c r="AD17" s="276"/>
      <c r="AE17" s="276"/>
      <c r="AF17" s="276"/>
      <c r="AG17" s="276"/>
      <c r="AH17" s="276"/>
      <c r="AI17" s="198"/>
      <c r="AJ17" s="198"/>
      <c r="AK17" s="199"/>
      <c r="AO17" s="304"/>
      <c r="AP17" s="305"/>
      <c r="AQ17" s="305"/>
      <c r="AR17" s="305"/>
      <c r="AS17" s="305"/>
      <c r="AT17" s="305"/>
      <c r="AU17" s="305"/>
      <c r="AV17" s="306"/>
      <c r="AW17" s="307"/>
    </row>
    <row r="18" spans="1:49" ht="13.5" customHeight="1" x14ac:dyDescent="0.2">
      <c r="B18" s="188"/>
      <c r="C18" s="189"/>
      <c r="D18" s="189"/>
      <c r="E18" s="189"/>
      <c r="F18" s="189"/>
      <c r="G18" s="190"/>
      <c r="H18" s="260">
        <f>IF(AR419=0,0,AR419)</f>
        <v>0</v>
      </c>
      <c r="I18" s="261"/>
      <c r="J18" s="261"/>
      <c r="K18" s="261"/>
      <c r="L18" s="261"/>
      <c r="M18" s="261"/>
      <c r="N18" s="262"/>
      <c r="O18" s="215" t="s">
        <v>19</v>
      </c>
      <c r="P18" s="157"/>
      <c r="Q18" s="211"/>
      <c r="R18" s="260">
        <f>売上高-H18</f>
        <v>0</v>
      </c>
      <c r="S18" s="261"/>
      <c r="T18" s="261"/>
      <c r="U18" s="261"/>
      <c r="V18" s="261"/>
      <c r="W18" s="261"/>
      <c r="X18" s="262"/>
      <c r="Y18" s="215" t="s">
        <v>19</v>
      </c>
      <c r="Z18" s="157"/>
      <c r="AA18" s="157"/>
      <c r="AB18" s="266"/>
      <c r="AC18" s="267"/>
      <c r="AD18" s="267"/>
      <c r="AE18" s="267"/>
      <c r="AF18" s="267"/>
      <c r="AG18" s="267"/>
      <c r="AH18" s="268"/>
      <c r="AI18" s="157" t="s">
        <v>20</v>
      </c>
      <c r="AJ18" s="157"/>
      <c r="AK18" s="211"/>
      <c r="AO18" s="292"/>
      <c r="AP18" s="293"/>
      <c r="AQ18" s="293"/>
      <c r="AR18" s="293"/>
      <c r="AS18" s="293"/>
      <c r="AT18" s="293"/>
      <c r="AU18" s="294"/>
      <c r="AV18" s="226" t="s">
        <v>21</v>
      </c>
      <c r="AW18" s="227"/>
    </row>
    <row r="19" spans="1:49" ht="13.5" customHeight="1" x14ac:dyDescent="0.2">
      <c r="B19" s="188"/>
      <c r="C19" s="189"/>
      <c r="D19" s="189"/>
      <c r="E19" s="189"/>
      <c r="F19" s="189"/>
      <c r="G19" s="190"/>
      <c r="H19" s="260"/>
      <c r="I19" s="261"/>
      <c r="J19" s="261"/>
      <c r="K19" s="261"/>
      <c r="L19" s="261"/>
      <c r="M19" s="261"/>
      <c r="N19" s="262"/>
      <c r="O19" s="215"/>
      <c r="P19" s="157"/>
      <c r="Q19" s="211"/>
      <c r="R19" s="260"/>
      <c r="S19" s="261"/>
      <c r="T19" s="261"/>
      <c r="U19" s="261"/>
      <c r="V19" s="261"/>
      <c r="W19" s="261"/>
      <c r="X19" s="262"/>
      <c r="Y19" s="215"/>
      <c r="Z19" s="157"/>
      <c r="AA19" s="157"/>
      <c r="AB19" s="269"/>
      <c r="AC19" s="270"/>
      <c r="AD19" s="270"/>
      <c r="AE19" s="270"/>
      <c r="AF19" s="270"/>
      <c r="AG19" s="270"/>
      <c r="AH19" s="271"/>
      <c r="AI19" s="157"/>
      <c r="AJ19" s="157"/>
      <c r="AK19" s="211"/>
      <c r="AO19" s="295"/>
      <c r="AP19" s="296"/>
      <c r="AQ19" s="296"/>
      <c r="AR19" s="296"/>
      <c r="AS19" s="296"/>
      <c r="AT19" s="296"/>
      <c r="AU19" s="297"/>
      <c r="AV19" s="228"/>
      <c r="AW19" s="229"/>
    </row>
    <row r="20" spans="1:49" ht="13.5" customHeight="1" thickBot="1" x14ac:dyDescent="0.25">
      <c r="B20" s="191"/>
      <c r="C20" s="192"/>
      <c r="D20" s="192"/>
      <c r="E20" s="192"/>
      <c r="F20" s="192"/>
      <c r="G20" s="193"/>
      <c r="H20" s="263"/>
      <c r="I20" s="264"/>
      <c r="J20" s="264"/>
      <c r="K20" s="264"/>
      <c r="L20" s="264"/>
      <c r="M20" s="264"/>
      <c r="N20" s="265"/>
      <c r="O20" s="216"/>
      <c r="P20" s="212"/>
      <c r="Q20" s="213"/>
      <c r="R20" s="263"/>
      <c r="S20" s="264"/>
      <c r="T20" s="264"/>
      <c r="U20" s="264"/>
      <c r="V20" s="264"/>
      <c r="W20" s="264"/>
      <c r="X20" s="265"/>
      <c r="Y20" s="216"/>
      <c r="Z20" s="212"/>
      <c r="AA20" s="212"/>
      <c r="AB20" s="272"/>
      <c r="AC20" s="273"/>
      <c r="AD20" s="273"/>
      <c r="AE20" s="273"/>
      <c r="AF20" s="273"/>
      <c r="AG20" s="273"/>
      <c r="AH20" s="274"/>
      <c r="AI20" s="212"/>
      <c r="AJ20" s="212"/>
      <c r="AK20" s="213"/>
      <c r="AO20" s="298"/>
      <c r="AP20" s="299"/>
      <c r="AQ20" s="299"/>
      <c r="AR20" s="299"/>
      <c r="AS20" s="299"/>
      <c r="AT20" s="299"/>
      <c r="AU20" s="300"/>
      <c r="AV20" s="230"/>
      <c r="AW20" s="231"/>
    </row>
    <row r="21" spans="1:49" ht="13.5" customHeight="1" x14ac:dyDescent="0.2">
      <c r="A21" s="16"/>
      <c r="B21" s="16"/>
      <c r="C21" s="16"/>
      <c r="D21" s="16"/>
      <c r="E21" s="16"/>
      <c r="F21" s="16"/>
      <c r="G21" s="16"/>
      <c r="H21" s="17"/>
      <c r="I21" s="17"/>
      <c r="J21" s="17"/>
      <c r="K21" s="17"/>
      <c r="L21" s="17"/>
      <c r="M21" s="17"/>
      <c r="N21" s="17"/>
      <c r="O21" s="8"/>
      <c r="P21" s="8"/>
      <c r="Q21" s="8"/>
      <c r="R21" s="17"/>
      <c r="S21" s="17"/>
      <c r="T21" s="17"/>
      <c r="U21" s="17"/>
      <c r="V21" s="17"/>
      <c r="W21" s="17"/>
      <c r="X21" s="17"/>
      <c r="Y21" s="8"/>
      <c r="Z21" s="8"/>
      <c r="AA21" s="8"/>
      <c r="AB21" s="17"/>
      <c r="AC21" s="17"/>
      <c r="AD21" s="17"/>
      <c r="AE21" s="17"/>
      <c r="AF21" s="17"/>
      <c r="AG21" s="17"/>
      <c r="AH21" s="17"/>
      <c r="AI21" s="8"/>
      <c r="AJ21" s="8"/>
      <c r="AK21" s="8"/>
      <c r="AO21" s="18"/>
      <c r="AP21" s="18"/>
      <c r="AQ21" s="18"/>
      <c r="AR21" s="18"/>
      <c r="AS21" s="18"/>
      <c r="AT21" s="18"/>
      <c r="AV21" s="19"/>
      <c r="AW21" s="19"/>
    </row>
    <row r="22" spans="1:49" ht="16.5" customHeight="1" x14ac:dyDescent="0.2">
      <c r="B22" s="232" t="s">
        <v>94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</row>
    <row r="23" spans="1:49" ht="15.75" customHeight="1" x14ac:dyDescent="0.2">
      <c r="A23" s="13"/>
      <c r="B23" s="121" t="s">
        <v>22</v>
      </c>
      <c r="C23" s="122"/>
      <c r="D23" s="122"/>
      <c r="E23" s="122"/>
      <c r="F23" s="122"/>
      <c r="G23" s="233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5" t="s">
        <v>23</v>
      </c>
      <c r="AS23" s="236"/>
      <c r="AT23" s="236"/>
      <c r="AU23" s="236"/>
      <c r="AV23" s="236"/>
      <c r="AW23" s="237"/>
    </row>
    <row r="24" spans="1:49" ht="15.75" customHeight="1" x14ac:dyDescent="0.2">
      <c r="A24" s="13"/>
      <c r="B24" s="135" t="s">
        <v>24</v>
      </c>
      <c r="C24" s="136"/>
      <c r="D24" s="136"/>
      <c r="E24" s="136"/>
      <c r="F24" s="136"/>
      <c r="G24" s="241"/>
      <c r="H24" s="242" t="str">
        <f>IF(ISNA(VLOOKUP(H23,'&lt;事務局使用&gt; 分類表'!$A$2:$B$200,2,FALSE)),"",VLOOKUP(H23,'&lt;事務局使用&gt; 分類表'!$A$2:$B$200,2,FALSE))</f>
        <v/>
      </c>
      <c r="I24" s="243"/>
      <c r="J24" s="243"/>
      <c r="K24" s="243"/>
      <c r="L24" s="243"/>
      <c r="M24" s="244"/>
      <c r="N24" s="242" t="str">
        <f>IF(ISNA(VLOOKUP(N23,'&lt;事務局使用&gt; 分類表'!$A$2:$B$200,2,FALSE)),"",VLOOKUP(N23,'&lt;事務局使用&gt; 分類表'!$A$2:$B$200,2,FALSE))</f>
        <v/>
      </c>
      <c r="O24" s="243"/>
      <c r="P24" s="243"/>
      <c r="Q24" s="243"/>
      <c r="R24" s="243"/>
      <c r="S24" s="244"/>
      <c r="T24" s="242" t="str">
        <f>IF(ISNA(VLOOKUP(T23,'&lt;事務局使用&gt; 分類表'!$A$2:$B$200,2,FALSE)),"",VLOOKUP(T23,'&lt;事務局使用&gt; 分類表'!$A$2:$B$200,2,FALSE))</f>
        <v/>
      </c>
      <c r="U24" s="243"/>
      <c r="V24" s="243"/>
      <c r="W24" s="243"/>
      <c r="X24" s="243"/>
      <c r="Y24" s="244"/>
      <c r="Z24" s="242" t="str">
        <f>IF(ISNA(VLOOKUP(Z23,'&lt;事務局使用&gt; 分類表'!$A$2:$B$200,2,FALSE)),"",VLOOKUP(Z23,'&lt;事務局使用&gt; 分類表'!$A$2:$B$200,2,FALSE))</f>
        <v/>
      </c>
      <c r="AA24" s="243"/>
      <c r="AB24" s="243"/>
      <c r="AC24" s="243"/>
      <c r="AD24" s="243"/>
      <c r="AE24" s="244"/>
      <c r="AF24" s="242" t="str">
        <f>IF(ISNA(VLOOKUP(AF23,'&lt;事務局使用&gt; 分類表'!$A$2:$B$200,2,FALSE)),"",VLOOKUP(AF23,'&lt;事務局使用&gt; 分類表'!$A$2:$B$200,2,FALSE))</f>
        <v/>
      </c>
      <c r="AG24" s="243"/>
      <c r="AH24" s="243"/>
      <c r="AI24" s="243"/>
      <c r="AJ24" s="243"/>
      <c r="AK24" s="244"/>
      <c r="AL24" s="242" t="str">
        <f>IF(ISNA(VLOOKUP(AL23,'&lt;事務局使用&gt; 分類表'!$A$2:$B$200,2,FALSE)),"",VLOOKUP(AL23,'&lt;事務局使用&gt; 分類表'!$A$2:$B$200,2,FALSE))</f>
        <v/>
      </c>
      <c r="AM24" s="243"/>
      <c r="AN24" s="243"/>
      <c r="AO24" s="243"/>
      <c r="AP24" s="243"/>
      <c r="AQ24" s="244"/>
      <c r="AR24" s="238"/>
      <c r="AS24" s="239"/>
      <c r="AT24" s="239"/>
      <c r="AU24" s="239"/>
      <c r="AV24" s="239"/>
      <c r="AW24" s="240"/>
    </row>
    <row r="25" spans="1:49" ht="15.75" customHeight="1" x14ac:dyDescent="0.2">
      <c r="A25" s="13"/>
      <c r="B25" s="119" t="s">
        <v>25</v>
      </c>
      <c r="C25" s="245"/>
      <c r="D25" s="122" t="s">
        <v>26</v>
      </c>
      <c r="E25" s="122"/>
      <c r="F25" s="125" t="s">
        <v>27</v>
      </c>
      <c r="G25" s="126"/>
      <c r="H25" s="127"/>
      <c r="I25" s="128"/>
      <c r="J25" s="128"/>
      <c r="K25" s="128"/>
      <c r="L25" s="128"/>
      <c r="M25" s="129"/>
      <c r="N25" s="127"/>
      <c r="O25" s="128"/>
      <c r="P25" s="128"/>
      <c r="Q25" s="128"/>
      <c r="R25" s="128"/>
      <c r="S25" s="129"/>
      <c r="T25" s="127"/>
      <c r="U25" s="128"/>
      <c r="V25" s="128"/>
      <c r="W25" s="128"/>
      <c r="X25" s="128"/>
      <c r="Y25" s="129"/>
      <c r="Z25" s="127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9"/>
      <c r="AL25" s="127"/>
      <c r="AM25" s="128"/>
      <c r="AN25" s="128"/>
      <c r="AO25" s="128"/>
      <c r="AP25" s="128"/>
      <c r="AQ25" s="129"/>
      <c r="AR25" s="130" t="str">
        <f>IF(H$65="*","",IF(SUM(H25:AQ25)=0,"",IF(H$65="",SUM(H25:AQ25),"")))</f>
        <v/>
      </c>
      <c r="AS25" s="131"/>
      <c r="AT25" s="131"/>
      <c r="AU25" s="131"/>
      <c r="AV25" s="131"/>
      <c r="AW25" s="132"/>
    </row>
    <row r="26" spans="1:49" ht="15.75" customHeight="1" x14ac:dyDescent="0.2">
      <c r="A26" s="13"/>
      <c r="B26" s="119"/>
      <c r="C26" s="246"/>
      <c r="D26" s="124"/>
      <c r="E26" s="124"/>
      <c r="F26" s="133" t="s">
        <v>28</v>
      </c>
      <c r="G26" s="134"/>
      <c r="H26" s="100"/>
      <c r="I26" s="101"/>
      <c r="J26" s="101"/>
      <c r="K26" s="101"/>
      <c r="L26" s="101"/>
      <c r="M26" s="102"/>
      <c r="N26" s="100"/>
      <c r="O26" s="101"/>
      <c r="P26" s="101"/>
      <c r="Q26" s="101"/>
      <c r="R26" s="101"/>
      <c r="S26" s="102"/>
      <c r="T26" s="100"/>
      <c r="U26" s="101"/>
      <c r="V26" s="101"/>
      <c r="W26" s="101"/>
      <c r="X26" s="101"/>
      <c r="Y26" s="102"/>
      <c r="Z26" s="100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2"/>
      <c r="AL26" s="100"/>
      <c r="AM26" s="101"/>
      <c r="AN26" s="101"/>
      <c r="AO26" s="101"/>
      <c r="AP26" s="101"/>
      <c r="AQ26" s="102"/>
      <c r="AR26" s="103" t="str">
        <f t="shared" ref="AR26:AR33" si="0">IF(H$65="*","",IF(SUM(H26:AQ26)=0,"",IF(H$65="",SUM(H26:AQ26),"")))</f>
        <v/>
      </c>
      <c r="AS26" s="104"/>
      <c r="AT26" s="104"/>
      <c r="AU26" s="104"/>
      <c r="AV26" s="104"/>
      <c r="AW26" s="105"/>
    </row>
    <row r="27" spans="1:49" ht="15.75" customHeight="1" x14ac:dyDescent="0.2">
      <c r="A27" s="13"/>
      <c r="B27" s="119"/>
      <c r="C27" s="246"/>
      <c r="D27" s="124" t="s">
        <v>29</v>
      </c>
      <c r="E27" s="124"/>
      <c r="F27" s="133" t="s">
        <v>30</v>
      </c>
      <c r="G27" s="134"/>
      <c r="H27" s="100"/>
      <c r="I27" s="101"/>
      <c r="J27" s="101"/>
      <c r="K27" s="101"/>
      <c r="L27" s="101"/>
      <c r="M27" s="102"/>
      <c r="N27" s="100"/>
      <c r="O27" s="101"/>
      <c r="P27" s="101"/>
      <c r="Q27" s="101"/>
      <c r="R27" s="101"/>
      <c r="S27" s="102"/>
      <c r="T27" s="100"/>
      <c r="U27" s="101"/>
      <c r="V27" s="101"/>
      <c r="W27" s="101"/>
      <c r="X27" s="101"/>
      <c r="Y27" s="102"/>
      <c r="Z27" s="100"/>
      <c r="AA27" s="101"/>
      <c r="AB27" s="101"/>
      <c r="AC27" s="101"/>
      <c r="AD27" s="101"/>
      <c r="AE27" s="102"/>
      <c r="AF27" s="100"/>
      <c r="AG27" s="101"/>
      <c r="AH27" s="101"/>
      <c r="AI27" s="101"/>
      <c r="AJ27" s="101"/>
      <c r="AK27" s="102"/>
      <c r="AL27" s="100"/>
      <c r="AM27" s="101"/>
      <c r="AN27" s="101"/>
      <c r="AO27" s="101"/>
      <c r="AP27" s="101"/>
      <c r="AQ27" s="102"/>
      <c r="AR27" s="103" t="str">
        <f t="shared" si="0"/>
        <v/>
      </c>
      <c r="AS27" s="104"/>
      <c r="AT27" s="104"/>
      <c r="AU27" s="104"/>
      <c r="AV27" s="104"/>
      <c r="AW27" s="105"/>
    </row>
    <row r="28" spans="1:49" ht="15.75" customHeight="1" x14ac:dyDescent="0.2">
      <c r="A28" s="13"/>
      <c r="B28" s="119"/>
      <c r="C28" s="246"/>
      <c r="D28" s="124"/>
      <c r="E28" s="124"/>
      <c r="F28" s="133" t="s">
        <v>31</v>
      </c>
      <c r="G28" s="134"/>
      <c r="H28" s="100"/>
      <c r="I28" s="101"/>
      <c r="J28" s="101"/>
      <c r="K28" s="101"/>
      <c r="L28" s="101"/>
      <c r="M28" s="102"/>
      <c r="N28" s="100"/>
      <c r="O28" s="101"/>
      <c r="P28" s="101"/>
      <c r="Q28" s="101"/>
      <c r="R28" s="101"/>
      <c r="S28" s="102"/>
      <c r="T28" s="100"/>
      <c r="U28" s="101"/>
      <c r="V28" s="101"/>
      <c r="W28" s="101"/>
      <c r="X28" s="101"/>
      <c r="Y28" s="102"/>
      <c r="Z28" s="100"/>
      <c r="AA28" s="101"/>
      <c r="AB28" s="101"/>
      <c r="AC28" s="101"/>
      <c r="AD28" s="101"/>
      <c r="AE28" s="102"/>
      <c r="AF28" s="100"/>
      <c r="AG28" s="101"/>
      <c r="AH28" s="101"/>
      <c r="AI28" s="101"/>
      <c r="AJ28" s="101"/>
      <c r="AK28" s="102"/>
      <c r="AL28" s="100"/>
      <c r="AM28" s="101"/>
      <c r="AN28" s="101"/>
      <c r="AO28" s="101"/>
      <c r="AP28" s="101"/>
      <c r="AQ28" s="102"/>
      <c r="AR28" s="103" t="str">
        <f t="shared" si="0"/>
        <v/>
      </c>
      <c r="AS28" s="104"/>
      <c r="AT28" s="104"/>
      <c r="AU28" s="104"/>
      <c r="AV28" s="104"/>
      <c r="AW28" s="105"/>
    </row>
    <row r="29" spans="1:49" ht="15.75" customHeight="1" x14ac:dyDescent="0.2">
      <c r="A29" s="13"/>
      <c r="B29" s="119"/>
      <c r="C29" s="137" t="s">
        <v>32</v>
      </c>
      <c r="D29" s="133"/>
      <c r="E29" s="133"/>
      <c r="F29" s="133"/>
      <c r="G29" s="134"/>
      <c r="H29" s="100"/>
      <c r="I29" s="101"/>
      <c r="J29" s="101"/>
      <c r="K29" s="101"/>
      <c r="L29" s="101"/>
      <c r="M29" s="102"/>
      <c r="N29" s="100"/>
      <c r="O29" s="101"/>
      <c r="P29" s="101"/>
      <c r="Q29" s="101"/>
      <c r="R29" s="101"/>
      <c r="S29" s="102"/>
      <c r="T29" s="100"/>
      <c r="U29" s="101"/>
      <c r="V29" s="101"/>
      <c r="W29" s="101"/>
      <c r="X29" s="101"/>
      <c r="Y29" s="102"/>
      <c r="Z29" s="100"/>
      <c r="AA29" s="101"/>
      <c r="AB29" s="101"/>
      <c r="AC29" s="101"/>
      <c r="AD29" s="101"/>
      <c r="AE29" s="102"/>
      <c r="AF29" s="100"/>
      <c r="AG29" s="101"/>
      <c r="AH29" s="101"/>
      <c r="AI29" s="101"/>
      <c r="AJ29" s="101"/>
      <c r="AK29" s="102"/>
      <c r="AL29" s="100"/>
      <c r="AM29" s="101"/>
      <c r="AN29" s="101"/>
      <c r="AO29" s="101"/>
      <c r="AP29" s="101"/>
      <c r="AQ29" s="102"/>
      <c r="AR29" s="103" t="str">
        <f t="shared" si="0"/>
        <v/>
      </c>
      <c r="AS29" s="104"/>
      <c r="AT29" s="104"/>
      <c r="AU29" s="104"/>
      <c r="AV29" s="104"/>
      <c r="AW29" s="105"/>
    </row>
    <row r="30" spans="1:49" ht="15.75" customHeight="1" x14ac:dyDescent="0.2">
      <c r="A30" s="13"/>
      <c r="B30" s="119"/>
      <c r="C30" s="137" t="s">
        <v>33</v>
      </c>
      <c r="D30" s="133"/>
      <c r="E30" s="133"/>
      <c r="F30" s="133"/>
      <c r="G30" s="134"/>
      <c r="H30" s="100"/>
      <c r="I30" s="101"/>
      <c r="J30" s="101"/>
      <c r="K30" s="101"/>
      <c r="L30" s="101"/>
      <c r="M30" s="102"/>
      <c r="N30" s="100"/>
      <c r="O30" s="101"/>
      <c r="P30" s="101"/>
      <c r="Q30" s="101"/>
      <c r="R30" s="101"/>
      <c r="S30" s="102"/>
      <c r="T30" s="100"/>
      <c r="U30" s="101"/>
      <c r="V30" s="101"/>
      <c r="W30" s="101"/>
      <c r="X30" s="101"/>
      <c r="Y30" s="102"/>
      <c r="Z30" s="100"/>
      <c r="AA30" s="101"/>
      <c r="AB30" s="101"/>
      <c r="AC30" s="101"/>
      <c r="AD30" s="101"/>
      <c r="AE30" s="102"/>
      <c r="AF30" s="100"/>
      <c r="AG30" s="101"/>
      <c r="AH30" s="101"/>
      <c r="AI30" s="101"/>
      <c r="AJ30" s="101"/>
      <c r="AK30" s="102"/>
      <c r="AL30" s="100"/>
      <c r="AM30" s="101"/>
      <c r="AN30" s="101"/>
      <c r="AO30" s="101"/>
      <c r="AP30" s="101"/>
      <c r="AQ30" s="102"/>
      <c r="AR30" s="103" t="str">
        <f t="shared" si="0"/>
        <v/>
      </c>
      <c r="AS30" s="104"/>
      <c r="AT30" s="104"/>
      <c r="AU30" s="104"/>
      <c r="AV30" s="104"/>
      <c r="AW30" s="105"/>
    </row>
    <row r="31" spans="1:49" ht="15.75" customHeight="1" x14ac:dyDescent="0.2">
      <c r="A31" s="13"/>
      <c r="B31" s="119"/>
      <c r="C31" s="123" t="s">
        <v>34</v>
      </c>
      <c r="D31" s="124"/>
      <c r="E31" s="124"/>
      <c r="F31" s="133" t="s">
        <v>35</v>
      </c>
      <c r="G31" s="134"/>
      <c r="H31" s="100"/>
      <c r="I31" s="101"/>
      <c r="J31" s="101"/>
      <c r="K31" s="101"/>
      <c r="L31" s="101"/>
      <c r="M31" s="102"/>
      <c r="N31" s="100"/>
      <c r="O31" s="101"/>
      <c r="P31" s="101"/>
      <c r="Q31" s="101"/>
      <c r="R31" s="101"/>
      <c r="S31" s="102"/>
      <c r="T31" s="100"/>
      <c r="U31" s="101"/>
      <c r="V31" s="101"/>
      <c r="W31" s="101"/>
      <c r="X31" s="101"/>
      <c r="Y31" s="102"/>
      <c r="Z31" s="100"/>
      <c r="AA31" s="101"/>
      <c r="AB31" s="101"/>
      <c r="AC31" s="101"/>
      <c r="AD31" s="101"/>
      <c r="AE31" s="102"/>
      <c r="AF31" s="100"/>
      <c r="AG31" s="101"/>
      <c r="AH31" s="101"/>
      <c r="AI31" s="101"/>
      <c r="AJ31" s="101"/>
      <c r="AK31" s="102"/>
      <c r="AL31" s="100"/>
      <c r="AM31" s="101"/>
      <c r="AN31" s="101"/>
      <c r="AO31" s="101"/>
      <c r="AP31" s="101"/>
      <c r="AQ31" s="102"/>
      <c r="AR31" s="103" t="str">
        <f t="shared" si="0"/>
        <v/>
      </c>
      <c r="AS31" s="104"/>
      <c r="AT31" s="104"/>
      <c r="AU31" s="104"/>
      <c r="AV31" s="104"/>
      <c r="AW31" s="105"/>
    </row>
    <row r="32" spans="1:49" ht="15.75" customHeight="1" x14ac:dyDescent="0.2">
      <c r="A32" s="13"/>
      <c r="B32" s="119"/>
      <c r="C32" s="123"/>
      <c r="D32" s="124"/>
      <c r="E32" s="124"/>
      <c r="F32" s="133" t="s">
        <v>36</v>
      </c>
      <c r="G32" s="134"/>
      <c r="H32" s="100"/>
      <c r="I32" s="101"/>
      <c r="J32" s="101"/>
      <c r="K32" s="101"/>
      <c r="L32" s="101"/>
      <c r="M32" s="102"/>
      <c r="N32" s="100"/>
      <c r="O32" s="101"/>
      <c r="P32" s="101"/>
      <c r="Q32" s="101"/>
      <c r="R32" s="101"/>
      <c r="S32" s="102"/>
      <c r="T32" s="100"/>
      <c r="U32" s="101"/>
      <c r="V32" s="101"/>
      <c r="W32" s="101"/>
      <c r="X32" s="101"/>
      <c r="Y32" s="102"/>
      <c r="Z32" s="100"/>
      <c r="AA32" s="101"/>
      <c r="AB32" s="101"/>
      <c r="AC32" s="101"/>
      <c r="AD32" s="101"/>
      <c r="AE32" s="102"/>
      <c r="AF32" s="100"/>
      <c r="AG32" s="101"/>
      <c r="AH32" s="101"/>
      <c r="AI32" s="101"/>
      <c r="AJ32" s="101"/>
      <c r="AK32" s="102"/>
      <c r="AL32" s="100"/>
      <c r="AM32" s="101"/>
      <c r="AN32" s="101"/>
      <c r="AO32" s="101"/>
      <c r="AP32" s="101"/>
      <c r="AQ32" s="102"/>
      <c r="AR32" s="103" t="str">
        <f t="shared" si="0"/>
        <v/>
      </c>
      <c r="AS32" s="104"/>
      <c r="AT32" s="104"/>
      <c r="AU32" s="104"/>
      <c r="AV32" s="104"/>
      <c r="AW32" s="105"/>
    </row>
    <row r="33" spans="1:49" ht="15.75" customHeight="1" x14ac:dyDescent="0.2">
      <c r="A33" s="13"/>
      <c r="B33" s="119"/>
      <c r="C33" s="123" t="s">
        <v>37</v>
      </c>
      <c r="D33" s="124"/>
      <c r="E33" s="124"/>
      <c r="F33" s="133" t="s">
        <v>38</v>
      </c>
      <c r="G33" s="134"/>
      <c r="H33" s="100"/>
      <c r="I33" s="101"/>
      <c r="J33" s="101"/>
      <c r="K33" s="101"/>
      <c r="L33" s="101"/>
      <c r="M33" s="102"/>
      <c r="N33" s="100"/>
      <c r="O33" s="101"/>
      <c r="P33" s="101"/>
      <c r="Q33" s="101"/>
      <c r="R33" s="101"/>
      <c r="S33" s="102"/>
      <c r="T33" s="100"/>
      <c r="U33" s="101"/>
      <c r="V33" s="101"/>
      <c r="W33" s="101"/>
      <c r="X33" s="101"/>
      <c r="Y33" s="102"/>
      <c r="Z33" s="100"/>
      <c r="AA33" s="101"/>
      <c r="AB33" s="101"/>
      <c r="AC33" s="101"/>
      <c r="AD33" s="101"/>
      <c r="AE33" s="102"/>
      <c r="AF33" s="100"/>
      <c r="AG33" s="101"/>
      <c r="AH33" s="101"/>
      <c r="AI33" s="101"/>
      <c r="AJ33" s="101"/>
      <c r="AK33" s="102"/>
      <c r="AL33" s="100"/>
      <c r="AM33" s="101"/>
      <c r="AN33" s="101"/>
      <c r="AO33" s="101"/>
      <c r="AP33" s="101"/>
      <c r="AQ33" s="102"/>
      <c r="AR33" s="103" t="str">
        <f t="shared" si="0"/>
        <v/>
      </c>
      <c r="AS33" s="104"/>
      <c r="AT33" s="104"/>
      <c r="AU33" s="104"/>
      <c r="AV33" s="104"/>
      <c r="AW33" s="105"/>
    </row>
    <row r="34" spans="1:49" ht="15.75" customHeight="1" x14ac:dyDescent="0.2">
      <c r="A34" s="13"/>
      <c r="B34" s="120"/>
      <c r="C34" s="135"/>
      <c r="D34" s="136"/>
      <c r="E34" s="136"/>
      <c r="F34" s="106" t="s">
        <v>39</v>
      </c>
      <c r="G34" s="107"/>
      <c r="H34" s="108"/>
      <c r="I34" s="109"/>
      <c r="J34" s="109"/>
      <c r="K34" s="109"/>
      <c r="L34" s="109"/>
      <c r="M34" s="110"/>
      <c r="N34" s="108"/>
      <c r="O34" s="109"/>
      <c r="P34" s="109"/>
      <c r="Q34" s="109"/>
      <c r="R34" s="109"/>
      <c r="S34" s="110"/>
      <c r="T34" s="108"/>
      <c r="U34" s="109"/>
      <c r="V34" s="109"/>
      <c r="W34" s="109"/>
      <c r="X34" s="109"/>
      <c r="Y34" s="110"/>
      <c r="Z34" s="108"/>
      <c r="AA34" s="109"/>
      <c r="AB34" s="109"/>
      <c r="AC34" s="109"/>
      <c r="AD34" s="109"/>
      <c r="AE34" s="110"/>
      <c r="AF34" s="108"/>
      <c r="AG34" s="109"/>
      <c r="AH34" s="109"/>
      <c r="AI34" s="109"/>
      <c r="AJ34" s="109"/>
      <c r="AK34" s="110"/>
      <c r="AL34" s="108"/>
      <c r="AM34" s="109"/>
      <c r="AN34" s="109"/>
      <c r="AO34" s="109"/>
      <c r="AP34" s="109"/>
      <c r="AQ34" s="110"/>
      <c r="AR34" s="111" t="str">
        <f t="shared" ref="AR34:AR41" si="1">IF(H$65="*","",IF(SUM(H34:AQ34)=0,"",IF(H$65="",SUM(H34:AQ34),"")))</f>
        <v/>
      </c>
      <c r="AS34" s="112"/>
      <c r="AT34" s="112"/>
      <c r="AU34" s="112"/>
      <c r="AV34" s="112"/>
      <c r="AW34" s="113"/>
    </row>
    <row r="35" spans="1:49" ht="15.75" customHeight="1" x14ac:dyDescent="0.2">
      <c r="A35" s="13"/>
      <c r="B35" s="114" t="s">
        <v>40</v>
      </c>
      <c r="C35" s="117"/>
      <c r="D35" s="117"/>
      <c r="E35" s="117"/>
      <c r="F35" s="117"/>
      <c r="G35" s="118"/>
      <c r="H35" s="97" t="str">
        <f>IF(SUM(H25:M34)=0,"",SUM(H25:M34))</f>
        <v/>
      </c>
      <c r="I35" s="98">
        <f>SUM(I25:I34)</f>
        <v>0</v>
      </c>
      <c r="J35" s="98">
        <f>SUM(J25:J34)</f>
        <v>0</v>
      </c>
      <c r="K35" s="98">
        <f>SUM(K25:K34)</f>
        <v>0</v>
      </c>
      <c r="L35" s="98">
        <f>SUM(L25:L34)</f>
        <v>0</v>
      </c>
      <c r="M35" s="99">
        <f>SUM(M25:M34)</f>
        <v>0</v>
      </c>
      <c r="N35" s="97" t="str">
        <f>IF(SUM(N25:S34)=0,"",SUM(N25:S34))</f>
        <v/>
      </c>
      <c r="O35" s="98">
        <f>SUM(O25:O34)</f>
        <v>0</v>
      </c>
      <c r="P35" s="98">
        <f>SUM(P25:P34)</f>
        <v>0</v>
      </c>
      <c r="Q35" s="98">
        <f>SUM(Q25:Q34)</f>
        <v>0</v>
      </c>
      <c r="R35" s="98">
        <f>SUM(R25:R34)</f>
        <v>0</v>
      </c>
      <c r="S35" s="99">
        <f>SUM(S25:S34)</f>
        <v>0</v>
      </c>
      <c r="T35" s="97" t="str">
        <f>IF(SUM(T25:Y34)=0,"",SUM(T25:Y34))</f>
        <v/>
      </c>
      <c r="U35" s="98">
        <f>SUM(U25:U34)</f>
        <v>0</v>
      </c>
      <c r="V35" s="98">
        <f>SUM(V25:V34)</f>
        <v>0</v>
      </c>
      <c r="W35" s="98">
        <f>SUM(W25:W34)</f>
        <v>0</v>
      </c>
      <c r="X35" s="98">
        <f>SUM(X25:X34)</f>
        <v>0</v>
      </c>
      <c r="Y35" s="99">
        <f>SUM(Y25:Y34)</f>
        <v>0</v>
      </c>
      <c r="Z35" s="97" t="str">
        <f>IF(SUM(Z25:AE34)=0,"",SUM(Z25:AE34))</f>
        <v/>
      </c>
      <c r="AA35" s="98">
        <f>SUM(AA25:AA34)</f>
        <v>0</v>
      </c>
      <c r="AB35" s="98">
        <f>SUM(AB25:AB34)</f>
        <v>0</v>
      </c>
      <c r="AC35" s="98">
        <f>SUM(AC25:AC34)</f>
        <v>0</v>
      </c>
      <c r="AD35" s="98">
        <f>SUM(AD25:AD34)</f>
        <v>0</v>
      </c>
      <c r="AE35" s="99">
        <f>SUM(AE25:AE34)</f>
        <v>0</v>
      </c>
      <c r="AF35" s="97" t="str">
        <f>IF(SUM(AF25:AK34)=0,"",SUM(AF25:AK34))</f>
        <v/>
      </c>
      <c r="AG35" s="98">
        <f>SUM(AG25:AG34)</f>
        <v>0</v>
      </c>
      <c r="AH35" s="98">
        <f>SUM(AH25:AH34)</f>
        <v>0</v>
      </c>
      <c r="AI35" s="98">
        <f>SUM(AI25:AI34)</f>
        <v>0</v>
      </c>
      <c r="AJ35" s="98">
        <f>SUM(AJ25:AJ34)</f>
        <v>0</v>
      </c>
      <c r="AK35" s="99">
        <f>SUM(AK25:AK34)</f>
        <v>0</v>
      </c>
      <c r="AL35" s="97" t="str">
        <f>IF(SUM(AL25:AQ34)=0,"",SUM(AL25:AQ34))</f>
        <v/>
      </c>
      <c r="AM35" s="98">
        <f>SUM(AM25:AM34)</f>
        <v>0</v>
      </c>
      <c r="AN35" s="98">
        <f>SUM(AN25:AN34)</f>
        <v>0</v>
      </c>
      <c r="AO35" s="98">
        <f>SUM(AO25:AO34)</f>
        <v>0</v>
      </c>
      <c r="AP35" s="98">
        <f>SUM(AP25:AP34)</f>
        <v>0</v>
      </c>
      <c r="AQ35" s="99">
        <f>SUM(AQ25:AQ34)</f>
        <v>0</v>
      </c>
      <c r="AR35" s="97" t="str">
        <f t="shared" si="1"/>
        <v/>
      </c>
      <c r="AS35" s="98"/>
      <c r="AT35" s="98"/>
      <c r="AU35" s="98"/>
      <c r="AV35" s="98"/>
      <c r="AW35" s="99"/>
    </row>
    <row r="36" spans="1:49" ht="15.75" customHeight="1" x14ac:dyDescent="0.2">
      <c r="A36" s="13"/>
      <c r="B36" s="119" t="s">
        <v>41</v>
      </c>
      <c r="C36" s="121" t="s">
        <v>26</v>
      </c>
      <c r="D36" s="122"/>
      <c r="E36" s="122"/>
      <c r="F36" s="125" t="s">
        <v>42</v>
      </c>
      <c r="G36" s="126"/>
      <c r="H36" s="127"/>
      <c r="I36" s="128"/>
      <c r="J36" s="128"/>
      <c r="K36" s="128"/>
      <c r="L36" s="128"/>
      <c r="M36" s="129"/>
      <c r="N36" s="127"/>
      <c r="O36" s="128"/>
      <c r="P36" s="128"/>
      <c r="Q36" s="128"/>
      <c r="R36" s="128"/>
      <c r="S36" s="129"/>
      <c r="T36" s="127"/>
      <c r="U36" s="128"/>
      <c r="V36" s="128"/>
      <c r="W36" s="128"/>
      <c r="X36" s="128"/>
      <c r="Y36" s="129"/>
      <c r="Z36" s="127"/>
      <c r="AA36" s="128"/>
      <c r="AB36" s="128"/>
      <c r="AC36" s="128"/>
      <c r="AD36" s="128"/>
      <c r="AE36" s="129"/>
      <c r="AF36" s="127"/>
      <c r="AG36" s="128"/>
      <c r="AH36" s="128"/>
      <c r="AI36" s="128"/>
      <c r="AJ36" s="128"/>
      <c r="AK36" s="129"/>
      <c r="AL36" s="127"/>
      <c r="AM36" s="128"/>
      <c r="AN36" s="128"/>
      <c r="AO36" s="128"/>
      <c r="AP36" s="128"/>
      <c r="AQ36" s="129"/>
      <c r="AR36" s="130" t="str">
        <f t="shared" si="1"/>
        <v/>
      </c>
      <c r="AS36" s="131"/>
      <c r="AT36" s="131"/>
      <c r="AU36" s="131"/>
      <c r="AV36" s="131"/>
      <c r="AW36" s="132"/>
    </row>
    <row r="37" spans="1:49" ht="15.75" customHeight="1" x14ac:dyDescent="0.2">
      <c r="A37" s="13"/>
      <c r="B37" s="119"/>
      <c r="C37" s="123"/>
      <c r="D37" s="124"/>
      <c r="E37" s="124"/>
      <c r="F37" s="133" t="s">
        <v>43</v>
      </c>
      <c r="G37" s="134"/>
      <c r="H37" s="100"/>
      <c r="I37" s="101"/>
      <c r="J37" s="101"/>
      <c r="K37" s="101"/>
      <c r="L37" s="101"/>
      <c r="M37" s="102"/>
      <c r="N37" s="100"/>
      <c r="O37" s="101"/>
      <c r="P37" s="101"/>
      <c r="Q37" s="101"/>
      <c r="R37" s="101"/>
      <c r="S37" s="102"/>
      <c r="T37" s="100"/>
      <c r="U37" s="101"/>
      <c r="V37" s="101"/>
      <c r="W37" s="101"/>
      <c r="X37" s="101"/>
      <c r="Y37" s="102"/>
      <c r="Z37" s="100"/>
      <c r="AA37" s="101"/>
      <c r="AB37" s="101"/>
      <c r="AC37" s="101"/>
      <c r="AD37" s="101"/>
      <c r="AE37" s="102"/>
      <c r="AF37" s="100"/>
      <c r="AG37" s="101"/>
      <c r="AH37" s="101"/>
      <c r="AI37" s="101"/>
      <c r="AJ37" s="101"/>
      <c r="AK37" s="102"/>
      <c r="AL37" s="100"/>
      <c r="AM37" s="101"/>
      <c r="AN37" s="101"/>
      <c r="AO37" s="101"/>
      <c r="AP37" s="101"/>
      <c r="AQ37" s="102"/>
      <c r="AR37" s="103" t="str">
        <f t="shared" si="1"/>
        <v/>
      </c>
      <c r="AS37" s="104"/>
      <c r="AT37" s="104"/>
      <c r="AU37" s="104"/>
      <c r="AV37" s="104"/>
      <c r="AW37" s="105"/>
    </row>
    <row r="38" spans="1:49" ht="15.75" customHeight="1" x14ac:dyDescent="0.2">
      <c r="A38" s="13"/>
      <c r="B38" s="119"/>
      <c r="C38" s="123" t="s">
        <v>29</v>
      </c>
      <c r="D38" s="124"/>
      <c r="E38" s="124"/>
      <c r="F38" s="133" t="s">
        <v>44</v>
      </c>
      <c r="G38" s="134"/>
      <c r="H38" s="100"/>
      <c r="I38" s="101"/>
      <c r="J38" s="101"/>
      <c r="K38" s="101"/>
      <c r="L38" s="101"/>
      <c r="M38" s="102"/>
      <c r="N38" s="100"/>
      <c r="O38" s="101"/>
      <c r="P38" s="101"/>
      <c r="Q38" s="101"/>
      <c r="R38" s="101"/>
      <c r="S38" s="102"/>
      <c r="T38" s="100"/>
      <c r="U38" s="101"/>
      <c r="V38" s="101"/>
      <c r="W38" s="101"/>
      <c r="X38" s="101"/>
      <c r="Y38" s="102"/>
      <c r="Z38" s="100"/>
      <c r="AA38" s="101"/>
      <c r="AB38" s="101"/>
      <c r="AC38" s="101"/>
      <c r="AD38" s="101"/>
      <c r="AE38" s="102"/>
      <c r="AF38" s="100"/>
      <c r="AG38" s="101"/>
      <c r="AH38" s="101"/>
      <c r="AI38" s="101"/>
      <c r="AJ38" s="101"/>
      <c r="AK38" s="102"/>
      <c r="AL38" s="100"/>
      <c r="AM38" s="101"/>
      <c r="AN38" s="101"/>
      <c r="AO38" s="101"/>
      <c r="AP38" s="101"/>
      <c r="AQ38" s="102"/>
      <c r="AR38" s="103" t="str">
        <f t="shared" si="1"/>
        <v/>
      </c>
      <c r="AS38" s="104"/>
      <c r="AT38" s="104"/>
      <c r="AU38" s="104"/>
      <c r="AV38" s="104"/>
      <c r="AW38" s="105"/>
    </row>
    <row r="39" spans="1:49" ht="15.75" customHeight="1" x14ac:dyDescent="0.2">
      <c r="A39" s="13"/>
      <c r="B39" s="120"/>
      <c r="C39" s="135"/>
      <c r="D39" s="136"/>
      <c r="E39" s="136"/>
      <c r="F39" s="106" t="s">
        <v>45</v>
      </c>
      <c r="G39" s="107"/>
      <c r="H39" s="108"/>
      <c r="I39" s="109"/>
      <c r="J39" s="109"/>
      <c r="K39" s="109"/>
      <c r="L39" s="109"/>
      <c r="M39" s="110"/>
      <c r="N39" s="108"/>
      <c r="O39" s="109"/>
      <c r="P39" s="109"/>
      <c r="Q39" s="109"/>
      <c r="R39" s="109"/>
      <c r="S39" s="110"/>
      <c r="T39" s="108"/>
      <c r="U39" s="109"/>
      <c r="V39" s="109"/>
      <c r="W39" s="109"/>
      <c r="X39" s="109"/>
      <c r="Y39" s="110"/>
      <c r="Z39" s="108"/>
      <c r="AA39" s="109"/>
      <c r="AB39" s="109"/>
      <c r="AC39" s="109"/>
      <c r="AD39" s="109"/>
      <c r="AE39" s="110"/>
      <c r="AF39" s="108"/>
      <c r="AG39" s="109"/>
      <c r="AH39" s="109"/>
      <c r="AI39" s="109"/>
      <c r="AJ39" s="109"/>
      <c r="AK39" s="110"/>
      <c r="AL39" s="108"/>
      <c r="AM39" s="109"/>
      <c r="AN39" s="109"/>
      <c r="AO39" s="109"/>
      <c r="AP39" s="109"/>
      <c r="AQ39" s="110"/>
      <c r="AR39" s="111" t="str">
        <f t="shared" si="1"/>
        <v/>
      </c>
      <c r="AS39" s="112"/>
      <c r="AT39" s="112"/>
      <c r="AU39" s="112"/>
      <c r="AV39" s="112"/>
      <c r="AW39" s="113"/>
    </row>
    <row r="40" spans="1:49" ht="15.75" customHeight="1" x14ac:dyDescent="0.2">
      <c r="A40" s="13"/>
      <c r="B40" s="114" t="s">
        <v>46</v>
      </c>
      <c r="C40" s="115"/>
      <c r="D40" s="115"/>
      <c r="E40" s="115"/>
      <c r="F40" s="115"/>
      <c r="G40" s="116"/>
      <c r="H40" s="97" t="str">
        <f>IF(SUM(H36:M39)=0,"",SUM(H36:M39))</f>
        <v/>
      </c>
      <c r="I40" s="98">
        <f>SUM(I36:I39)</f>
        <v>0</v>
      </c>
      <c r="J40" s="98">
        <f>SUM(J36:J39)</f>
        <v>0</v>
      </c>
      <c r="K40" s="98">
        <f>SUM(K36:K39)</f>
        <v>0</v>
      </c>
      <c r="L40" s="98">
        <f>SUM(L36:L39)</f>
        <v>0</v>
      </c>
      <c r="M40" s="99">
        <f>SUM(M36:M39)</f>
        <v>0</v>
      </c>
      <c r="N40" s="97" t="str">
        <f>IF(SUM(N36:S39)=0,"",SUM(N36:S39))</f>
        <v/>
      </c>
      <c r="O40" s="98">
        <f>SUM(O36:O39)</f>
        <v>0</v>
      </c>
      <c r="P40" s="98">
        <f>SUM(P36:P39)</f>
        <v>0</v>
      </c>
      <c r="Q40" s="98">
        <f>SUM(Q36:Q39)</f>
        <v>0</v>
      </c>
      <c r="R40" s="98">
        <f>SUM(R36:R39)</f>
        <v>0</v>
      </c>
      <c r="S40" s="99">
        <f>SUM(S36:S39)</f>
        <v>0</v>
      </c>
      <c r="T40" s="97" t="str">
        <f>IF(SUM(T36:Y39)=0,"",SUM(T36:Y39))</f>
        <v/>
      </c>
      <c r="U40" s="98">
        <f>SUM(U36:U39)</f>
        <v>0</v>
      </c>
      <c r="V40" s="98">
        <f>SUM(V36:V39)</f>
        <v>0</v>
      </c>
      <c r="W40" s="98">
        <f>SUM(W36:W39)</f>
        <v>0</v>
      </c>
      <c r="X40" s="98">
        <f>SUM(X36:X39)</f>
        <v>0</v>
      </c>
      <c r="Y40" s="99">
        <f>SUM(Y36:Y39)</f>
        <v>0</v>
      </c>
      <c r="Z40" s="97" t="str">
        <f>IF(SUM(Z36:AE39)=0,"",SUM(Z36:AE39))</f>
        <v/>
      </c>
      <c r="AA40" s="98">
        <f>SUM(AA36:AA39)</f>
        <v>0</v>
      </c>
      <c r="AB40" s="98">
        <f>SUM(AB36:AB39)</f>
        <v>0</v>
      </c>
      <c r="AC40" s="98">
        <f>SUM(AC36:AC39)</f>
        <v>0</v>
      </c>
      <c r="AD40" s="98">
        <f>SUM(AD36:AD39)</f>
        <v>0</v>
      </c>
      <c r="AE40" s="99">
        <f>SUM(AE36:AE39)</f>
        <v>0</v>
      </c>
      <c r="AF40" s="97" t="str">
        <f>IF(SUM(AF36:AK39)=0,"",SUM(AF36:AK39))</f>
        <v/>
      </c>
      <c r="AG40" s="98">
        <f>SUM(AG36:AG39)</f>
        <v>0</v>
      </c>
      <c r="AH40" s="98">
        <f>SUM(AH36:AH39)</f>
        <v>0</v>
      </c>
      <c r="AI40" s="98">
        <f>SUM(AI36:AI39)</f>
        <v>0</v>
      </c>
      <c r="AJ40" s="98">
        <f>SUM(AJ36:AJ39)</f>
        <v>0</v>
      </c>
      <c r="AK40" s="99">
        <f>SUM(AK36:AK39)</f>
        <v>0</v>
      </c>
      <c r="AL40" s="97" t="str">
        <f>IF(SUM(AL36:AQ39)=0,"",SUM(AL36:AQ39))</f>
        <v/>
      </c>
      <c r="AM40" s="98">
        <f>SUM(AM36:AM39)</f>
        <v>0</v>
      </c>
      <c r="AN40" s="98">
        <f>SUM(AN36:AN39)</f>
        <v>0</v>
      </c>
      <c r="AO40" s="98">
        <f>SUM(AO36:AO39)</f>
        <v>0</v>
      </c>
      <c r="AP40" s="98">
        <f>SUM(AP36:AP39)</f>
        <v>0</v>
      </c>
      <c r="AQ40" s="99">
        <f>SUM(AQ36:AQ39)</f>
        <v>0</v>
      </c>
      <c r="AR40" s="97" t="str">
        <f t="shared" si="1"/>
        <v/>
      </c>
      <c r="AS40" s="98"/>
      <c r="AT40" s="98"/>
      <c r="AU40" s="98"/>
      <c r="AV40" s="98"/>
      <c r="AW40" s="99"/>
    </row>
    <row r="41" spans="1:49" ht="15.75" customHeight="1" x14ac:dyDescent="0.2">
      <c r="A41" s="13"/>
      <c r="B41" s="94" t="s">
        <v>47</v>
      </c>
      <c r="C41" s="95"/>
      <c r="D41" s="95"/>
      <c r="E41" s="95"/>
      <c r="F41" s="95"/>
      <c r="G41" s="96"/>
      <c r="H41" s="97" t="str">
        <f>IF(SUM(H40,H35)=0,"",SUM(H40,H35))</f>
        <v/>
      </c>
      <c r="I41" s="98">
        <f>SUM(I40,I35)</f>
        <v>0</v>
      </c>
      <c r="J41" s="98">
        <f>SUM(J40,J35)</f>
        <v>0</v>
      </c>
      <c r="K41" s="98">
        <f>SUM(K40,K35)</f>
        <v>0</v>
      </c>
      <c r="L41" s="98">
        <f>SUM(L40,L35)</f>
        <v>0</v>
      </c>
      <c r="M41" s="99">
        <f>SUM(M40,M35)</f>
        <v>0</v>
      </c>
      <c r="N41" s="97" t="str">
        <f>IF(SUM(N40,N35)=0,"",SUM(N40,N35))</f>
        <v/>
      </c>
      <c r="O41" s="98">
        <f>SUM(O40,O35)</f>
        <v>0</v>
      </c>
      <c r="P41" s="98">
        <f>SUM(P40,P35)</f>
        <v>0</v>
      </c>
      <c r="Q41" s="98">
        <f>SUM(Q40,Q35)</f>
        <v>0</v>
      </c>
      <c r="R41" s="98">
        <f>SUM(R40,R35)</f>
        <v>0</v>
      </c>
      <c r="S41" s="99">
        <f>SUM(S40,S35)</f>
        <v>0</v>
      </c>
      <c r="T41" s="97" t="str">
        <f>IF(SUM(T40,T35)=0,"",SUM(T40,T35))</f>
        <v/>
      </c>
      <c r="U41" s="98">
        <f>SUM(U40,U35)</f>
        <v>0</v>
      </c>
      <c r="V41" s="98">
        <f>SUM(V40,V35)</f>
        <v>0</v>
      </c>
      <c r="W41" s="98">
        <f>SUM(W40,W35)</f>
        <v>0</v>
      </c>
      <c r="X41" s="98">
        <f>SUM(X40,X35)</f>
        <v>0</v>
      </c>
      <c r="Y41" s="99">
        <f>SUM(Y40,Y35)</f>
        <v>0</v>
      </c>
      <c r="Z41" s="97" t="str">
        <f>IF(SUM(Z40,Z35)=0,"",SUM(Z40,Z35))</f>
        <v/>
      </c>
      <c r="AA41" s="98">
        <f>SUM(AA40,AA35)</f>
        <v>0</v>
      </c>
      <c r="AB41" s="98">
        <f>SUM(AB40,AB35)</f>
        <v>0</v>
      </c>
      <c r="AC41" s="98">
        <f>SUM(AC40,AC35)</f>
        <v>0</v>
      </c>
      <c r="AD41" s="98">
        <f>SUM(AD40,AD35)</f>
        <v>0</v>
      </c>
      <c r="AE41" s="99">
        <f>SUM(AE40,AE35)</f>
        <v>0</v>
      </c>
      <c r="AF41" s="97" t="str">
        <f>IF(SUM(AF40,AF35)=0,"",SUM(AF40,AF35))</f>
        <v/>
      </c>
      <c r="AG41" s="98">
        <f t="shared" ref="AG41:AK41" si="2">SUM(AG40,AG35)</f>
        <v>0</v>
      </c>
      <c r="AH41" s="98">
        <f t="shared" si="2"/>
        <v>0</v>
      </c>
      <c r="AI41" s="98">
        <f t="shared" si="2"/>
        <v>0</v>
      </c>
      <c r="AJ41" s="98">
        <f t="shared" si="2"/>
        <v>0</v>
      </c>
      <c r="AK41" s="99">
        <f t="shared" si="2"/>
        <v>0</v>
      </c>
      <c r="AL41" s="97" t="str">
        <f>IF(SUM(AL40,AL35)=0,"",SUM(AL40,AL35))</f>
        <v/>
      </c>
      <c r="AM41" s="98">
        <f>SUM(AM40,AM35)</f>
        <v>0</v>
      </c>
      <c r="AN41" s="98">
        <f>SUM(AN40,AN35)</f>
        <v>0</v>
      </c>
      <c r="AO41" s="98">
        <f>SUM(AO40,AO35)</f>
        <v>0</v>
      </c>
      <c r="AP41" s="98">
        <f>SUM(AP40,AP35)</f>
        <v>0</v>
      </c>
      <c r="AQ41" s="99">
        <f>SUM(AQ40,AQ35)</f>
        <v>0</v>
      </c>
      <c r="AR41" s="97" t="str">
        <f t="shared" si="1"/>
        <v/>
      </c>
      <c r="AS41" s="98"/>
      <c r="AT41" s="98"/>
      <c r="AU41" s="98"/>
      <c r="AV41" s="98"/>
      <c r="AW41" s="99"/>
    </row>
    <row r="42" spans="1:49" ht="15.75" customHeight="1" x14ac:dyDescent="0.2">
      <c r="A42" s="13"/>
      <c r="B42" s="13"/>
      <c r="C42" s="13"/>
      <c r="D42" s="13"/>
      <c r="E42" s="13"/>
      <c r="F42" s="13"/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ht="12.75" customHeight="1" x14ac:dyDescent="0.2">
      <c r="A43" s="138" t="str">
        <f>回答先</f>
        <v>回答先：一般社団法人 日本自動車部品工業会　業務部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 t="str">
        <f>回答先メールアドレス</f>
        <v>gyoumu@japia.or.jp</v>
      </c>
      <c r="Q43" s="139"/>
      <c r="R43" s="139"/>
      <c r="S43" s="139"/>
      <c r="T43" s="139"/>
      <c r="U43" s="139"/>
      <c r="V43" s="139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s="3" customFormat="1" ht="12.75" customHeight="1" x14ac:dyDescent="0.2">
      <c r="A44" s="140" t="str">
        <f>回答先_注釈</f>
        <v>　　　　(Excel形式で返送願います。)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</row>
    <row r="45" spans="1:49" ht="12.75" customHeight="1" x14ac:dyDescent="0.2">
      <c r="AM45" s="141" t="str">
        <f>IF(支部コード="","",支部コード)</f>
        <v/>
      </c>
      <c r="AN45" s="142"/>
      <c r="AO45" s="142"/>
      <c r="AP45" s="145" t="s">
        <v>8</v>
      </c>
      <c r="AQ45" s="145"/>
      <c r="AR45" s="145"/>
      <c r="AS45" s="147" t="str">
        <f>IF(会員コード="","",会員コード)</f>
        <v/>
      </c>
      <c r="AT45" s="147"/>
      <c r="AU45" s="147"/>
      <c r="AV45" s="147"/>
      <c r="AW45" s="148"/>
    </row>
    <row r="46" spans="1:49" ht="12.75" customHeight="1" x14ac:dyDescent="0.2">
      <c r="AM46" s="143"/>
      <c r="AN46" s="144"/>
      <c r="AO46" s="144"/>
      <c r="AP46" s="146"/>
      <c r="AQ46" s="146"/>
      <c r="AR46" s="146"/>
      <c r="AS46" s="149"/>
      <c r="AT46" s="149"/>
      <c r="AU46" s="149"/>
      <c r="AV46" s="149"/>
      <c r="AW46" s="150"/>
    </row>
    <row r="47" spans="1:49" ht="12.75" customHeight="1" x14ac:dyDescent="0.2">
      <c r="AM47" s="4"/>
      <c r="AN47" s="4"/>
      <c r="AO47" s="4"/>
      <c r="AP47" s="5"/>
      <c r="AQ47" s="5"/>
      <c r="AR47" s="5"/>
      <c r="AS47" s="6"/>
      <c r="AT47" s="6"/>
      <c r="AU47" s="6"/>
      <c r="AV47" s="6"/>
      <c r="AW47" s="6"/>
    </row>
    <row r="48" spans="1:49" ht="12.75" customHeight="1" x14ac:dyDescent="0.2">
      <c r="O48" s="151" t="str">
        <f>タイトル</f>
        <v>２０22年度「自動車部品出荷動向調査（秘）」</v>
      </c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3"/>
    </row>
    <row r="49" spans="1:49" ht="12.75" customHeight="1" x14ac:dyDescent="0.2">
      <c r="O49" s="154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6"/>
    </row>
    <row r="50" spans="1:49" ht="12.75" customHeight="1" x14ac:dyDescent="0.2"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49" ht="21" customHeight="1" x14ac:dyDescent="0.2">
      <c r="A51" s="157" t="str">
        <f>概況</f>
        <v>Ⅰ.  会社概況（２０２3年３月３１日現在）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8"/>
      <c r="X51" s="8"/>
      <c r="Y51" s="8"/>
      <c r="Z51" s="8"/>
      <c r="AA51" s="8"/>
      <c r="AB51" s="8"/>
      <c r="AC51" s="8"/>
      <c r="AD51" s="9">
        <f>マル秘</f>
        <v>0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49" ht="15" customHeight="1" x14ac:dyDescent="0.2">
      <c r="B52" s="158" t="str">
        <f>会社名_タイトル</f>
        <v>会 社 名</v>
      </c>
      <c r="C52" s="159"/>
      <c r="D52" s="159"/>
      <c r="E52" s="160"/>
      <c r="F52" s="164" t="str">
        <f>IF(会社名="","",会社名)</f>
        <v/>
      </c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6"/>
      <c r="AG52" s="167" t="str">
        <f>AG10</f>
        <v>担当部署名</v>
      </c>
      <c r="AH52" s="167"/>
      <c r="AI52" s="167"/>
      <c r="AJ52" s="167"/>
      <c r="AK52" s="167"/>
      <c r="AL52" s="168">
        <f>担当部署名</f>
        <v>0</v>
      </c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70"/>
    </row>
    <row r="53" spans="1:49" ht="15" customHeight="1" x14ac:dyDescent="0.2">
      <c r="B53" s="161"/>
      <c r="C53" s="162"/>
      <c r="D53" s="162"/>
      <c r="E53" s="163"/>
      <c r="F53" s="164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6"/>
      <c r="AF53" s="10"/>
      <c r="AG53" s="167" t="str">
        <f>AG11</f>
        <v>担 当 者 名</v>
      </c>
      <c r="AH53" s="167"/>
      <c r="AI53" s="167"/>
      <c r="AJ53" s="167"/>
      <c r="AK53" s="167"/>
      <c r="AL53" s="168">
        <f>担当者名</f>
        <v>0</v>
      </c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2"/>
    </row>
    <row r="54" spans="1:49" ht="15" customHeight="1" x14ac:dyDescent="0.2">
      <c r="B54" s="173" t="str">
        <f>資本金_タイトル</f>
        <v>資 本 金</v>
      </c>
      <c r="C54" s="174"/>
      <c r="D54" s="174"/>
      <c r="E54" s="175"/>
      <c r="F54" s="176" t="str">
        <f>IF(資本金="","",資本金)</f>
        <v/>
      </c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8" t="str">
        <f>資本金_単位</f>
        <v>　百万円</v>
      </c>
      <c r="T54" s="178"/>
      <c r="U54" s="178"/>
      <c r="V54" s="179"/>
      <c r="AG54" s="167" t="str">
        <f>AG12</f>
        <v>Ｔ　Ｅ　Ｌ</v>
      </c>
      <c r="AH54" s="167"/>
      <c r="AI54" s="167"/>
      <c r="AJ54" s="167"/>
      <c r="AK54" s="167"/>
      <c r="AL54" s="168">
        <f>TEL</f>
        <v>0</v>
      </c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2"/>
    </row>
    <row r="55" spans="1:49" ht="15" customHeight="1" x14ac:dyDescent="0.2">
      <c r="B55" s="173" t="str">
        <f>従業員数_タイトル</f>
        <v>従業員数</v>
      </c>
      <c r="C55" s="174"/>
      <c r="D55" s="174"/>
      <c r="E55" s="175"/>
      <c r="F55" s="180" t="str">
        <f>従業員数_注釈</f>
        <v>※ 単独の正規従業員数</v>
      </c>
      <c r="G55" s="181"/>
      <c r="H55" s="181"/>
      <c r="I55" s="181"/>
      <c r="J55" s="181"/>
      <c r="K55" s="181"/>
      <c r="L55" s="181"/>
      <c r="M55" s="177" t="str">
        <f>IF(従業員数="","",従業員数)</f>
        <v/>
      </c>
      <c r="N55" s="177"/>
      <c r="O55" s="177"/>
      <c r="P55" s="177"/>
      <c r="Q55" s="177"/>
      <c r="R55" s="177"/>
      <c r="S55" s="178" t="str">
        <f>従業員数_単位</f>
        <v>　人</v>
      </c>
      <c r="T55" s="178"/>
      <c r="U55" s="178"/>
      <c r="V55" s="179"/>
      <c r="AG55" s="167" t="str">
        <f>AG13</f>
        <v>メールアドレス</v>
      </c>
      <c r="AH55" s="167"/>
      <c r="AI55" s="167"/>
      <c r="AJ55" s="167"/>
      <c r="AK55" s="167"/>
      <c r="AL55" s="168">
        <f>FAX</f>
        <v>0</v>
      </c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2"/>
    </row>
    <row r="56" spans="1:49" ht="15" customHeight="1" x14ac:dyDescent="0.2">
      <c r="A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AG56" s="182"/>
      <c r="AH56" s="182"/>
      <c r="AI56" s="182"/>
      <c r="AJ56" s="182"/>
      <c r="AK56" s="182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</row>
    <row r="57" spans="1:49" ht="21" customHeight="1" x14ac:dyDescent="0.2">
      <c r="A57" s="184" t="str">
        <f>出荷額1</f>
        <v>Ⅱ. （1）２０２2年度の貴社単独の自動車部品出荷額の状況（２０２2年４月～２０２3年３月までの出荷動向）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</row>
    <row r="58" spans="1:49" ht="13.5" customHeight="1" x14ac:dyDescent="0.2">
      <c r="B58" s="185" t="s">
        <v>18</v>
      </c>
      <c r="C58" s="186"/>
      <c r="D58" s="186"/>
      <c r="E58" s="186"/>
      <c r="F58" s="186"/>
      <c r="G58" s="187"/>
      <c r="H58" s="186" t="str">
        <f>部品出荷額_A</f>
        <v>自動車部品出荷額 [A]</v>
      </c>
      <c r="I58" s="186"/>
      <c r="J58" s="186"/>
      <c r="K58" s="186"/>
      <c r="L58" s="186"/>
      <c r="M58" s="186"/>
      <c r="N58" s="186"/>
      <c r="O58" s="186"/>
      <c r="P58" s="186"/>
      <c r="Q58" s="187"/>
      <c r="R58" s="185" t="str">
        <f>部品出荷額以外_B</f>
        <v>自動車部品出荷額以外 [B]</v>
      </c>
      <c r="S58" s="186"/>
      <c r="T58" s="186"/>
      <c r="U58" s="186"/>
      <c r="V58" s="186"/>
      <c r="W58" s="186"/>
      <c r="X58" s="186"/>
      <c r="Y58" s="186"/>
      <c r="Z58" s="186"/>
      <c r="AA58" s="187"/>
      <c r="AB58" s="194" t="str">
        <f>売上高_C</f>
        <v>合計 [C] （=[A]+[B]）
※貴社単独の売上高です</v>
      </c>
      <c r="AC58" s="195"/>
      <c r="AD58" s="195"/>
      <c r="AE58" s="195"/>
      <c r="AF58" s="195"/>
      <c r="AG58" s="195"/>
      <c r="AH58" s="195"/>
      <c r="AI58" s="195"/>
      <c r="AJ58" s="195"/>
      <c r="AK58" s="196"/>
      <c r="AO58" s="301" t="s">
        <v>95</v>
      </c>
      <c r="AP58" s="302"/>
      <c r="AQ58" s="302"/>
      <c r="AR58" s="302"/>
      <c r="AS58" s="302"/>
      <c r="AT58" s="302"/>
      <c r="AU58" s="302"/>
      <c r="AV58" s="302"/>
      <c r="AW58" s="303"/>
    </row>
    <row r="59" spans="1:49" ht="13.5" customHeight="1" x14ac:dyDescent="0.2">
      <c r="A59" s="8"/>
      <c r="B59" s="188"/>
      <c r="C59" s="189"/>
      <c r="D59" s="189"/>
      <c r="E59" s="189"/>
      <c r="F59" s="189"/>
      <c r="G59" s="190"/>
      <c r="H59" s="189"/>
      <c r="I59" s="189"/>
      <c r="J59" s="189"/>
      <c r="K59" s="189"/>
      <c r="L59" s="189"/>
      <c r="M59" s="189"/>
      <c r="N59" s="189"/>
      <c r="O59" s="192"/>
      <c r="P59" s="192"/>
      <c r="Q59" s="193"/>
      <c r="R59" s="191"/>
      <c r="S59" s="192"/>
      <c r="T59" s="192"/>
      <c r="U59" s="192"/>
      <c r="V59" s="192"/>
      <c r="W59" s="192"/>
      <c r="X59" s="192"/>
      <c r="Y59" s="192"/>
      <c r="Z59" s="192"/>
      <c r="AA59" s="193"/>
      <c r="AB59" s="197"/>
      <c r="AC59" s="198"/>
      <c r="AD59" s="198"/>
      <c r="AE59" s="198"/>
      <c r="AF59" s="198"/>
      <c r="AG59" s="198"/>
      <c r="AH59" s="198"/>
      <c r="AI59" s="198"/>
      <c r="AJ59" s="198"/>
      <c r="AK59" s="199"/>
      <c r="AO59" s="355"/>
      <c r="AP59" s="306"/>
      <c r="AQ59" s="306"/>
      <c r="AR59" s="306"/>
      <c r="AS59" s="306"/>
      <c r="AT59" s="306"/>
      <c r="AU59" s="306"/>
      <c r="AV59" s="306"/>
      <c r="AW59" s="307"/>
    </row>
    <row r="60" spans="1:49" ht="13.5" customHeight="1" x14ac:dyDescent="0.2">
      <c r="A60" s="8"/>
      <c r="B60" s="188"/>
      <c r="C60" s="189"/>
      <c r="D60" s="189"/>
      <c r="E60" s="189"/>
      <c r="F60" s="189"/>
      <c r="G60" s="189"/>
      <c r="H60" s="200"/>
      <c r="I60" s="201"/>
      <c r="J60" s="201"/>
      <c r="K60" s="201"/>
      <c r="L60" s="201"/>
      <c r="M60" s="201"/>
      <c r="N60" s="202"/>
      <c r="O60" s="209" t="s">
        <v>19</v>
      </c>
      <c r="P60" s="209"/>
      <c r="Q60" s="210"/>
      <c r="R60" s="200"/>
      <c r="S60" s="201"/>
      <c r="T60" s="201"/>
      <c r="U60" s="201"/>
      <c r="V60" s="201"/>
      <c r="W60" s="201"/>
      <c r="X60" s="202"/>
      <c r="Y60" s="214" t="s">
        <v>19</v>
      </c>
      <c r="Z60" s="209"/>
      <c r="AA60" s="210"/>
      <c r="AB60" s="200"/>
      <c r="AC60" s="201"/>
      <c r="AD60" s="201"/>
      <c r="AE60" s="201"/>
      <c r="AF60" s="201"/>
      <c r="AG60" s="201"/>
      <c r="AH60" s="202"/>
      <c r="AI60" s="214" t="s">
        <v>19</v>
      </c>
      <c r="AJ60" s="209"/>
      <c r="AK60" s="210"/>
      <c r="AO60" s="217"/>
      <c r="AP60" s="218"/>
      <c r="AQ60" s="218"/>
      <c r="AR60" s="218"/>
      <c r="AS60" s="218"/>
      <c r="AT60" s="218"/>
      <c r="AU60" s="219"/>
      <c r="AV60" s="226" t="s">
        <v>21</v>
      </c>
      <c r="AW60" s="227"/>
    </row>
    <row r="61" spans="1:49" ht="13.5" customHeight="1" x14ac:dyDescent="0.2">
      <c r="A61" s="8"/>
      <c r="B61" s="188"/>
      <c r="C61" s="189"/>
      <c r="D61" s="189"/>
      <c r="E61" s="189"/>
      <c r="F61" s="189"/>
      <c r="G61" s="189"/>
      <c r="H61" s="203"/>
      <c r="I61" s="204"/>
      <c r="J61" s="204"/>
      <c r="K61" s="204"/>
      <c r="L61" s="204"/>
      <c r="M61" s="204"/>
      <c r="N61" s="205"/>
      <c r="O61" s="157"/>
      <c r="P61" s="157"/>
      <c r="Q61" s="211"/>
      <c r="R61" s="203"/>
      <c r="S61" s="204"/>
      <c r="T61" s="204"/>
      <c r="U61" s="204"/>
      <c r="V61" s="204"/>
      <c r="W61" s="204"/>
      <c r="X61" s="205"/>
      <c r="Y61" s="215"/>
      <c r="Z61" s="157"/>
      <c r="AA61" s="211"/>
      <c r="AB61" s="203"/>
      <c r="AC61" s="204"/>
      <c r="AD61" s="204"/>
      <c r="AE61" s="204"/>
      <c r="AF61" s="204"/>
      <c r="AG61" s="204"/>
      <c r="AH61" s="205"/>
      <c r="AI61" s="215"/>
      <c r="AJ61" s="157"/>
      <c r="AK61" s="211"/>
      <c r="AO61" s="220"/>
      <c r="AP61" s="221"/>
      <c r="AQ61" s="221"/>
      <c r="AR61" s="221"/>
      <c r="AS61" s="221"/>
      <c r="AT61" s="221"/>
      <c r="AU61" s="222"/>
      <c r="AV61" s="228"/>
      <c r="AW61" s="229"/>
    </row>
    <row r="62" spans="1:49" ht="13.5" customHeight="1" x14ac:dyDescent="0.2">
      <c r="A62" s="8"/>
      <c r="B62" s="191"/>
      <c r="C62" s="192"/>
      <c r="D62" s="192"/>
      <c r="E62" s="192"/>
      <c r="F62" s="192"/>
      <c r="G62" s="192"/>
      <c r="H62" s="206"/>
      <c r="I62" s="207"/>
      <c r="J62" s="207"/>
      <c r="K62" s="207"/>
      <c r="L62" s="207"/>
      <c r="M62" s="207"/>
      <c r="N62" s="208"/>
      <c r="O62" s="212"/>
      <c r="P62" s="212"/>
      <c r="Q62" s="213"/>
      <c r="R62" s="206"/>
      <c r="S62" s="207"/>
      <c r="T62" s="207"/>
      <c r="U62" s="207"/>
      <c r="V62" s="207"/>
      <c r="W62" s="207"/>
      <c r="X62" s="208"/>
      <c r="Y62" s="216"/>
      <c r="Z62" s="212"/>
      <c r="AA62" s="213"/>
      <c r="AB62" s="206"/>
      <c r="AC62" s="207"/>
      <c r="AD62" s="207"/>
      <c r="AE62" s="207"/>
      <c r="AF62" s="207"/>
      <c r="AG62" s="207"/>
      <c r="AH62" s="208"/>
      <c r="AI62" s="216"/>
      <c r="AJ62" s="212"/>
      <c r="AK62" s="213"/>
      <c r="AO62" s="223"/>
      <c r="AP62" s="224"/>
      <c r="AQ62" s="224"/>
      <c r="AR62" s="224"/>
      <c r="AS62" s="224"/>
      <c r="AT62" s="224"/>
      <c r="AU62" s="225"/>
      <c r="AV62" s="230"/>
      <c r="AW62" s="231"/>
    </row>
    <row r="63" spans="1:49" ht="13.5" customHeight="1" x14ac:dyDescent="0.2">
      <c r="A63" s="16"/>
      <c r="B63" s="16"/>
      <c r="C63" s="16"/>
      <c r="D63" s="16"/>
      <c r="E63" s="16"/>
      <c r="F63" s="16"/>
      <c r="G63" s="16"/>
      <c r="H63" s="17"/>
      <c r="I63" s="17"/>
      <c r="J63" s="17"/>
      <c r="K63" s="17"/>
      <c r="L63" s="17"/>
      <c r="M63" s="17"/>
      <c r="N63" s="17"/>
      <c r="O63" s="8"/>
      <c r="P63" s="8"/>
      <c r="Q63" s="8"/>
      <c r="R63" s="17"/>
      <c r="S63" s="17"/>
      <c r="T63" s="17"/>
      <c r="U63" s="17"/>
      <c r="V63" s="17"/>
      <c r="W63" s="17"/>
      <c r="X63" s="17"/>
      <c r="Y63" s="8"/>
      <c r="Z63" s="8"/>
      <c r="AA63" s="8"/>
      <c r="AB63" s="17"/>
      <c r="AC63" s="17"/>
      <c r="AD63" s="17"/>
      <c r="AE63" s="17"/>
      <c r="AF63" s="17"/>
      <c r="AG63" s="17"/>
      <c r="AH63" s="17"/>
      <c r="AI63" s="8"/>
      <c r="AJ63" s="8"/>
      <c r="AK63" s="8"/>
      <c r="AO63" s="18"/>
      <c r="AP63" s="18"/>
      <c r="AQ63" s="18"/>
      <c r="AR63" s="18"/>
      <c r="AS63" s="18"/>
      <c r="AT63" s="18"/>
      <c r="AU63" s="18"/>
      <c r="AV63" s="19"/>
      <c r="AW63" s="19"/>
    </row>
    <row r="64" spans="1:49" ht="16.5" customHeight="1" x14ac:dyDescent="0.2">
      <c r="B64" s="232" t="str">
        <f>出荷額2</f>
        <v>（2）自動車部品出荷額 [A] の内訳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</row>
    <row r="65" spans="1:49" ht="15.75" customHeight="1" x14ac:dyDescent="0.2">
      <c r="A65" s="13"/>
      <c r="B65" s="121" t="s">
        <v>22</v>
      </c>
      <c r="C65" s="122"/>
      <c r="D65" s="122"/>
      <c r="E65" s="122"/>
      <c r="F65" s="122"/>
      <c r="G65" s="233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5" t="s">
        <v>23</v>
      </c>
      <c r="AS65" s="236"/>
      <c r="AT65" s="236"/>
      <c r="AU65" s="236"/>
      <c r="AV65" s="236"/>
      <c r="AW65" s="237"/>
    </row>
    <row r="66" spans="1:49" ht="15.75" customHeight="1" x14ac:dyDescent="0.2">
      <c r="A66" s="13"/>
      <c r="B66" s="135" t="s">
        <v>24</v>
      </c>
      <c r="C66" s="136"/>
      <c r="D66" s="136"/>
      <c r="E66" s="136"/>
      <c r="F66" s="136"/>
      <c r="G66" s="241"/>
      <c r="H66" s="242" t="str">
        <f>IF(ISNA(VLOOKUP(H65,'&lt;事務局使用&gt; 分類表'!$A$2:$B$200,2,FALSE)),"",VLOOKUP(H65,'&lt;事務局使用&gt; 分類表'!$A$2:$B$200,2,FALSE))</f>
        <v/>
      </c>
      <c r="I66" s="243"/>
      <c r="J66" s="243"/>
      <c r="K66" s="243"/>
      <c r="L66" s="243"/>
      <c r="M66" s="244"/>
      <c r="N66" s="242" t="str">
        <f>IF(ISNA(VLOOKUP(N65,'&lt;事務局使用&gt; 分類表'!$A$2:$B$200,2,FALSE)),"",VLOOKUP(N65,'&lt;事務局使用&gt; 分類表'!$A$2:$B$200,2,FALSE))</f>
        <v/>
      </c>
      <c r="O66" s="243"/>
      <c r="P66" s="243"/>
      <c r="Q66" s="243"/>
      <c r="R66" s="243"/>
      <c r="S66" s="244"/>
      <c r="T66" s="242" t="str">
        <f>IF(ISNA(VLOOKUP(T65,'&lt;事務局使用&gt; 分類表'!$A$2:$B$200,2,FALSE)),"",VLOOKUP(T65,'&lt;事務局使用&gt; 分類表'!$A$2:$B$200,2,FALSE))</f>
        <v/>
      </c>
      <c r="U66" s="243"/>
      <c r="V66" s="243"/>
      <c r="W66" s="243"/>
      <c r="X66" s="243"/>
      <c r="Y66" s="244"/>
      <c r="Z66" s="242" t="str">
        <f>IF(ISNA(VLOOKUP(Z65,'&lt;事務局使用&gt; 分類表'!$A$2:$B$200,2,FALSE)),"",VLOOKUP(Z65,'&lt;事務局使用&gt; 分類表'!$A$2:$B$200,2,FALSE))</f>
        <v/>
      </c>
      <c r="AA66" s="243"/>
      <c r="AB66" s="243"/>
      <c r="AC66" s="243"/>
      <c r="AD66" s="243"/>
      <c r="AE66" s="244"/>
      <c r="AF66" s="242" t="str">
        <f>IF(ISNA(VLOOKUP(AF65,'&lt;事務局使用&gt; 分類表'!$A$2:$B$200,2,FALSE)),"",VLOOKUP(AF65,'&lt;事務局使用&gt; 分類表'!$A$2:$B$200,2,FALSE))</f>
        <v/>
      </c>
      <c r="AG66" s="243"/>
      <c r="AH66" s="243"/>
      <c r="AI66" s="243"/>
      <c r="AJ66" s="243"/>
      <c r="AK66" s="244"/>
      <c r="AL66" s="242" t="str">
        <f>IF(ISNA(VLOOKUP(AL65,'&lt;事務局使用&gt; 分類表'!$A$2:$B$200,2,FALSE)),"",VLOOKUP(AL65,'&lt;事務局使用&gt; 分類表'!$A$2:$B$200,2,FALSE))</f>
        <v/>
      </c>
      <c r="AM66" s="243"/>
      <c r="AN66" s="243"/>
      <c r="AO66" s="243"/>
      <c r="AP66" s="243"/>
      <c r="AQ66" s="244"/>
      <c r="AR66" s="238"/>
      <c r="AS66" s="239"/>
      <c r="AT66" s="239"/>
      <c r="AU66" s="239"/>
      <c r="AV66" s="239"/>
      <c r="AW66" s="240"/>
    </row>
    <row r="67" spans="1:49" ht="15.75" customHeight="1" x14ac:dyDescent="0.2">
      <c r="A67" s="13"/>
      <c r="B67" s="119" t="s">
        <v>25</v>
      </c>
      <c r="C67" s="245"/>
      <c r="D67" s="122" t="s">
        <v>26</v>
      </c>
      <c r="E67" s="122"/>
      <c r="F67" s="125" t="s">
        <v>27</v>
      </c>
      <c r="G67" s="126"/>
      <c r="H67" s="127"/>
      <c r="I67" s="128"/>
      <c r="J67" s="128"/>
      <c r="K67" s="128"/>
      <c r="L67" s="128"/>
      <c r="M67" s="129"/>
      <c r="N67" s="127"/>
      <c r="O67" s="128"/>
      <c r="P67" s="128"/>
      <c r="Q67" s="128"/>
      <c r="R67" s="128"/>
      <c r="S67" s="129"/>
      <c r="T67" s="127"/>
      <c r="U67" s="128"/>
      <c r="V67" s="128"/>
      <c r="W67" s="128"/>
      <c r="X67" s="128"/>
      <c r="Y67" s="129"/>
      <c r="Z67" s="127"/>
      <c r="AA67" s="128"/>
      <c r="AB67" s="128"/>
      <c r="AC67" s="128"/>
      <c r="AD67" s="128"/>
      <c r="AE67" s="129"/>
      <c r="AF67" s="127"/>
      <c r="AG67" s="128"/>
      <c r="AH67" s="128"/>
      <c r="AI67" s="128"/>
      <c r="AJ67" s="128"/>
      <c r="AK67" s="129"/>
      <c r="AL67" s="127"/>
      <c r="AM67" s="128"/>
      <c r="AN67" s="128"/>
      <c r="AO67" s="128"/>
      <c r="AP67" s="128"/>
      <c r="AQ67" s="129"/>
      <c r="AR67" s="130">
        <f>IF(H$107="",SUM(H25:AQ25,H67:AQ67),"")</f>
        <v>0</v>
      </c>
      <c r="AS67" s="131"/>
      <c r="AT67" s="131"/>
      <c r="AU67" s="131"/>
      <c r="AV67" s="131"/>
      <c r="AW67" s="132"/>
    </row>
    <row r="68" spans="1:49" ht="15.75" customHeight="1" x14ac:dyDescent="0.2">
      <c r="A68" s="13"/>
      <c r="B68" s="119"/>
      <c r="C68" s="246"/>
      <c r="D68" s="124"/>
      <c r="E68" s="124"/>
      <c r="F68" s="133" t="s">
        <v>28</v>
      </c>
      <c r="G68" s="134"/>
      <c r="H68" s="100"/>
      <c r="I68" s="101"/>
      <c r="J68" s="101"/>
      <c r="K68" s="101"/>
      <c r="L68" s="101"/>
      <c r="M68" s="102"/>
      <c r="N68" s="100"/>
      <c r="O68" s="101"/>
      <c r="P68" s="101"/>
      <c r="Q68" s="101"/>
      <c r="R68" s="101"/>
      <c r="S68" s="102"/>
      <c r="T68" s="100"/>
      <c r="U68" s="101"/>
      <c r="V68" s="101"/>
      <c r="W68" s="101"/>
      <c r="X68" s="101"/>
      <c r="Y68" s="102"/>
      <c r="Z68" s="100"/>
      <c r="AA68" s="101"/>
      <c r="AB68" s="101"/>
      <c r="AC68" s="101"/>
      <c r="AD68" s="101"/>
      <c r="AE68" s="102"/>
      <c r="AF68" s="100"/>
      <c r="AG68" s="101"/>
      <c r="AH68" s="101"/>
      <c r="AI68" s="101"/>
      <c r="AJ68" s="101"/>
      <c r="AK68" s="102"/>
      <c r="AL68" s="100"/>
      <c r="AM68" s="101"/>
      <c r="AN68" s="101"/>
      <c r="AO68" s="101"/>
      <c r="AP68" s="101"/>
      <c r="AQ68" s="102"/>
      <c r="AR68" s="103">
        <f t="shared" ref="AR68:AR83" si="3">IF(H$107="",SUM(H26:AQ26,H68:AQ68),"")</f>
        <v>0</v>
      </c>
      <c r="AS68" s="104"/>
      <c r="AT68" s="104"/>
      <c r="AU68" s="104"/>
      <c r="AV68" s="104"/>
      <c r="AW68" s="105"/>
    </row>
    <row r="69" spans="1:49" ht="15.75" customHeight="1" x14ac:dyDescent="0.2">
      <c r="A69" s="13"/>
      <c r="B69" s="119"/>
      <c r="C69" s="246"/>
      <c r="D69" s="124" t="s">
        <v>29</v>
      </c>
      <c r="E69" s="124"/>
      <c r="F69" s="133" t="s">
        <v>30</v>
      </c>
      <c r="G69" s="134"/>
      <c r="H69" s="100"/>
      <c r="I69" s="101"/>
      <c r="J69" s="101"/>
      <c r="K69" s="101"/>
      <c r="L69" s="101"/>
      <c r="M69" s="102"/>
      <c r="N69" s="100"/>
      <c r="O69" s="101"/>
      <c r="P69" s="101"/>
      <c r="Q69" s="101"/>
      <c r="R69" s="101"/>
      <c r="S69" s="102"/>
      <c r="T69" s="100"/>
      <c r="U69" s="101"/>
      <c r="V69" s="101"/>
      <c r="W69" s="101"/>
      <c r="X69" s="101"/>
      <c r="Y69" s="102"/>
      <c r="Z69" s="100"/>
      <c r="AA69" s="101"/>
      <c r="AB69" s="101"/>
      <c r="AC69" s="101"/>
      <c r="AD69" s="101"/>
      <c r="AE69" s="102"/>
      <c r="AF69" s="100"/>
      <c r="AG69" s="101"/>
      <c r="AH69" s="101"/>
      <c r="AI69" s="101"/>
      <c r="AJ69" s="101"/>
      <c r="AK69" s="102"/>
      <c r="AL69" s="100"/>
      <c r="AM69" s="101"/>
      <c r="AN69" s="101"/>
      <c r="AO69" s="101"/>
      <c r="AP69" s="101"/>
      <c r="AQ69" s="102"/>
      <c r="AR69" s="103">
        <f t="shared" si="3"/>
        <v>0</v>
      </c>
      <c r="AS69" s="104"/>
      <c r="AT69" s="104"/>
      <c r="AU69" s="104"/>
      <c r="AV69" s="104"/>
      <c r="AW69" s="105"/>
    </row>
    <row r="70" spans="1:49" ht="15.75" customHeight="1" x14ac:dyDescent="0.2">
      <c r="A70" s="13"/>
      <c r="B70" s="119"/>
      <c r="C70" s="246"/>
      <c r="D70" s="124"/>
      <c r="E70" s="124"/>
      <c r="F70" s="133" t="s">
        <v>31</v>
      </c>
      <c r="G70" s="134"/>
      <c r="H70" s="100"/>
      <c r="I70" s="101"/>
      <c r="J70" s="101"/>
      <c r="K70" s="101"/>
      <c r="L70" s="101"/>
      <c r="M70" s="102"/>
      <c r="N70" s="100"/>
      <c r="O70" s="101"/>
      <c r="P70" s="101"/>
      <c r="Q70" s="101"/>
      <c r="R70" s="101"/>
      <c r="S70" s="102"/>
      <c r="T70" s="100"/>
      <c r="U70" s="101"/>
      <c r="V70" s="101"/>
      <c r="W70" s="101"/>
      <c r="X70" s="101"/>
      <c r="Y70" s="102"/>
      <c r="Z70" s="100"/>
      <c r="AA70" s="101"/>
      <c r="AB70" s="101"/>
      <c r="AC70" s="101"/>
      <c r="AD70" s="101"/>
      <c r="AE70" s="102"/>
      <c r="AF70" s="100"/>
      <c r="AG70" s="101"/>
      <c r="AH70" s="101"/>
      <c r="AI70" s="101"/>
      <c r="AJ70" s="101"/>
      <c r="AK70" s="102"/>
      <c r="AL70" s="100"/>
      <c r="AM70" s="101"/>
      <c r="AN70" s="101"/>
      <c r="AO70" s="101"/>
      <c r="AP70" s="101"/>
      <c r="AQ70" s="102"/>
      <c r="AR70" s="103">
        <f t="shared" si="3"/>
        <v>0</v>
      </c>
      <c r="AS70" s="104"/>
      <c r="AT70" s="104"/>
      <c r="AU70" s="104"/>
      <c r="AV70" s="104"/>
      <c r="AW70" s="105"/>
    </row>
    <row r="71" spans="1:49" ht="15.75" customHeight="1" x14ac:dyDescent="0.2">
      <c r="A71" s="13"/>
      <c r="B71" s="119"/>
      <c r="C71" s="137" t="s">
        <v>32</v>
      </c>
      <c r="D71" s="133"/>
      <c r="E71" s="133"/>
      <c r="F71" s="133"/>
      <c r="G71" s="134"/>
      <c r="H71" s="100"/>
      <c r="I71" s="101"/>
      <c r="J71" s="101"/>
      <c r="K71" s="101"/>
      <c r="L71" s="101"/>
      <c r="M71" s="102"/>
      <c r="N71" s="100"/>
      <c r="O71" s="101"/>
      <c r="P71" s="101"/>
      <c r="Q71" s="101"/>
      <c r="R71" s="101"/>
      <c r="S71" s="102"/>
      <c r="T71" s="100"/>
      <c r="U71" s="101"/>
      <c r="V71" s="101"/>
      <c r="W71" s="101"/>
      <c r="X71" s="101"/>
      <c r="Y71" s="102"/>
      <c r="Z71" s="100"/>
      <c r="AA71" s="101"/>
      <c r="AB71" s="101"/>
      <c r="AC71" s="101"/>
      <c r="AD71" s="101"/>
      <c r="AE71" s="102"/>
      <c r="AF71" s="100"/>
      <c r="AG71" s="101"/>
      <c r="AH71" s="101"/>
      <c r="AI71" s="101"/>
      <c r="AJ71" s="101"/>
      <c r="AK71" s="102"/>
      <c r="AL71" s="100"/>
      <c r="AM71" s="101"/>
      <c r="AN71" s="101"/>
      <c r="AO71" s="101"/>
      <c r="AP71" s="101"/>
      <c r="AQ71" s="102"/>
      <c r="AR71" s="103">
        <f t="shared" si="3"/>
        <v>0</v>
      </c>
      <c r="AS71" s="104"/>
      <c r="AT71" s="104"/>
      <c r="AU71" s="104"/>
      <c r="AV71" s="104"/>
      <c r="AW71" s="105"/>
    </row>
    <row r="72" spans="1:49" ht="15.75" customHeight="1" x14ac:dyDescent="0.2">
      <c r="A72" s="13"/>
      <c r="B72" s="119"/>
      <c r="C72" s="137" t="s">
        <v>33</v>
      </c>
      <c r="D72" s="133"/>
      <c r="E72" s="133"/>
      <c r="F72" s="133"/>
      <c r="G72" s="134"/>
      <c r="H72" s="100"/>
      <c r="I72" s="101"/>
      <c r="J72" s="101"/>
      <c r="K72" s="101"/>
      <c r="L72" s="101"/>
      <c r="M72" s="102"/>
      <c r="N72" s="100"/>
      <c r="O72" s="101"/>
      <c r="P72" s="101"/>
      <c r="Q72" s="101"/>
      <c r="R72" s="101"/>
      <c r="S72" s="102"/>
      <c r="T72" s="100"/>
      <c r="U72" s="101"/>
      <c r="V72" s="101"/>
      <c r="W72" s="101"/>
      <c r="X72" s="101"/>
      <c r="Y72" s="102"/>
      <c r="Z72" s="100"/>
      <c r="AA72" s="101"/>
      <c r="AB72" s="101"/>
      <c r="AC72" s="101"/>
      <c r="AD72" s="101"/>
      <c r="AE72" s="102"/>
      <c r="AF72" s="100"/>
      <c r="AG72" s="101"/>
      <c r="AH72" s="101"/>
      <c r="AI72" s="101"/>
      <c r="AJ72" s="101"/>
      <c r="AK72" s="102"/>
      <c r="AL72" s="100"/>
      <c r="AM72" s="101"/>
      <c r="AN72" s="101"/>
      <c r="AO72" s="101"/>
      <c r="AP72" s="101"/>
      <c r="AQ72" s="102"/>
      <c r="AR72" s="103">
        <f t="shared" si="3"/>
        <v>0</v>
      </c>
      <c r="AS72" s="104"/>
      <c r="AT72" s="104"/>
      <c r="AU72" s="104"/>
      <c r="AV72" s="104"/>
      <c r="AW72" s="105"/>
    </row>
    <row r="73" spans="1:49" ht="15.75" customHeight="1" x14ac:dyDescent="0.2">
      <c r="A73" s="13"/>
      <c r="B73" s="119"/>
      <c r="C73" s="123" t="s">
        <v>34</v>
      </c>
      <c r="D73" s="124"/>
      <c r="E73" s="124"/>
      <c r="F73" s="133" t="s">
        <v>35</v>
      </c>
      <c r="G73" s="134"/>
      <c r="H73" s="100"/>
      <c r="I73" s="101"/>
      <c r="J73" s="101"/>
      <c r="K73" s="101"/>
      <c r="L73" s="101"/>
      <c r="M73" s="102"/>
      <c r="N73" s="100"/>
      <c r="O73" s="101"/>
      <c r="P73" s="101"/>
      <c r="Q73" s="101"/>
      <c r="R73" s="101"/>
      <c r="S73" s="102"/>
      <c r="T73" s="100"/>
      <c r="U73" s="101"/>
      <c r="V73" s="101"/>
      <c r="W73" s="101"/>
      <c r="X73" s="101"/>
      <c r="Y73" s="102"/>
      <c r="Z73" s="100"/>
      <c r="AA73" s="101"/>
      <c r="AB73" s="101"/>
      <c r="AC73" s="101"/>
      <c r="AD73" s="101"/>
      <c r="AE73" s="102"/>
      <c r="AF73" s="100"/>
      <c r="AG73" s="101"/>
      <c r="AH73" s="101"/>
      <c r="AI73" s="101"/>
      <c r="AJ73" s="101"/>
      <c r="AK73" s="102"/>
      <c r="AL73" s="100"/>
      <c r="AM73" s="101"/>
      <c r="AN73" s="101"/>
      <c r="AO73" s="101"/>
      <c r="AP73" s="101"/>
      <c r="AQ73" s="102"/>
      <c r="AR73" s="103">
        <f t="shared" si="3"/>
        <v>0</v>
      </c>
      <c r="AS73" s="104"/>
      <c r="AT73" s="104"/>
      <c r="AU73" s="104"/>
      <c r="AV73" s="104"/>
      <c r="AW73" s="105"/>
    </row>
    <row r="74" spans="1:49" ht="15.75" customHeight="1" x14ac:dyDescent="0.2">
      <c r="A74" s="13"/>
      <c r="B74" s="119"/>
      <c r="C74" s="123"/>
      <c r="D74" s="124"/>
      <c r="E74" s="124"/>
      <c r="F74" s="133" t="s">
        <v>36</v>
      </c>
      <c r="G74" s="134"/>
      <c r="H74" s="100"/>
      <c r="I74" s="101"/>
      <c r="J74" s="101"/>
      <c r="K74" s="101"/>
      <c r="L74" s="101"/>
      <c r="M74" s="102"/>
      <c r="N74" s="100"/>
      <c r="O74" s="101"/>
      <c r="P74" s="101"/>
      <c r="Q74" s="101"/>
      <c r="R74" s="101"/>
      <c r="S74" s="102"/>
      <c r="T74" s="100"/>
      <c r="U74" s="101"/>
      <c r="V74" s="101"/>
      <c r="W74" s="101"/>
      <c r="X74" s="101"/>
      <c r="Y74" s="102"/>
      <c r="Z74" s="100"/>
      <c r="AA74" s="101"/>
      <c r="AB74" s="101"/>
      <c r="AC74" s="101"/>
      <c r="AD74" s="101"/>
      <c r="AE74" s="102"/>
      <c r="AF74" s="100"/>
      <c r="AG74" s="101"/>
      <c r="AH74" s="101"/>
      <c r="AI74" s="101"/>
      <c r="AJ74" s="101"/>
      <c r="AK74" s="102"/>
      <c r="AL74" s="100"/>
      <c r="AM74" s="101"/>
      <c r="AN74" s="101"/>
      <c r="AO74" s="101"/>
      <c r="AP74" s="101"/>
      <c r="AQ74" s="102"/>
      <c r="AR74" s="103">
        <f t="shared" si="3"/>
        <v>0</v>
      </c>
      <c r="AS74" s="104"/>
      <c r="AT74" s="104"/>
      <c r="AU74" s="104"/>
      <c r="AV74" s="104"/>
      <c r="AW74" s="105"/>
    </row>
    <row r="75" spans="1:49" ht="15.75" customHeight="1" x14ac:dyDescent="0.2">
      <c r="A75" s="13"/>
      <c r="B75" s="119"/>
      <c r="C75" s="123" t="s">
        <v>37</v>
      </c>
      <c r="D75" s="124"/>
      <c r="E75" s="124"/>
      <c r="F75" s="133" t="s">
        <v>38</v>
      </c>
      <c r="G75" s="134"/>
      <c r="H75" s="100"/>
      <c r="I75" s="101"/>
      <c r="J75" s="101"/>
      <c r="K75" s="101"/>
      <c r="L75" s="101"/>
      <c r="M75" s="102"/>
      <c r="N75" s="100"/>
      <c r="O75" s="101"/>
      <c r="P75" s="101"/>
      <c r="Q75" s="101"/>
      <c r="R75" s="101"/>
      <c r="S75" s="102"/>
      <c r="T75" s="100"/>
      <c r="U75" s="101"/>
      <c r="V75" s="101"/>
      <c r="W75" s="101"/>
      <c r="X75" s="101"/>
      <c r="Y75" s="102"/>
      <c r="Z75" s="100"/>
      <c r="AA75" s="101"/>
      <c r="AB75" s="101"/>
      <c r="AC75" s="101"/>
      <c r="AD75" s="101"/>
      <c r="AE75" s="102"/>
      <c r="AF75" s="100"/>
      <c r="AG75" s="101"/>
      <c r="AH75" s="101"/>
      <c r="AI75" s="101"/>
      <c r="AJ75" s="101"/>
      <c r="AK75" s="102"/>
      <c r="AL75" s="100"/>
      <c r="AM75" s="101"/>
      <c r="AN75" s="101"/>
      <c r="AO75" s="101"/>
      <c r="AP75" s="101"/>
      <c r="AQ75" s="102"/>
      <c r="AR75" s="103">
        <f t="shared" si="3"/>
        <v>0</v>
      </c>
      <c r="AS75" s="104"/>
      <c r="AT75" s="104"/>
      <c r="AU75" s="104"/>
      <c r="AV75" s="104"/>
      <c r="AW75" s="105"/>
    </row>
    <row r="76" spans="1:49" ht="15.75" customHeight="1" x14ac:dyDescent="0.2">
      <c r="A76" s="13"/>
      <c r="B76" s="120"/>
      <c r="C76" s="135"/>
      <c r="D76" s="136"/>
      <c r="E76" s="136"/>
      <c r="F76" s="106" t="s">
        <v>39</v>
      </c>
      <c r="G76" s="107"/>
      <c r="H76" s="108"/>
      <c r="I76" s="109"/>
      <c r="J76" s="109"/>
      <c r="K76" s="109"/>
      <c r="L76" s="109"/>
      <c r="M76" s="110"/>
      <c r="N76" s="108"/>
      <c r="O76" s="109"/>
      <c r="P76" s="109"/>
      <c r="Q76" s="109"/>
      <c r="R76" s="109"/>
      <c r="S76" s="110"/>
      <c r="T76" s="108"/>
      <c r="U76" s="109"/>
      <c r="V76" s="109"/>
      <c r="W76" s="109"/>
      <c r="X76" s="109"/>
      <c r="Y76" s="110"/>
      <c r="Z76" s="108"/>
      <c r="AA76" s="109"/>
      <c r="AB76" s="109"/>
      <c r="AC76" s="109"/>
      <c r="AD76" s="109"/>
      <c r="AE76" s="110"/>
      <c r="AF76" s="108"/>
      <c r="AG76" s="109"/>
      <c r="AH76" s="109"/>
      <c r="AI76" s="109"/>
      <c r="AJ76" s="109"/>
      <c r="AK76" s="110"/>
      <c r="AL76" s="108"/>
      <c r="AM76" s="109"/>
      <c r="AN76" s="109"/>
      <c r="AO76" s="109"/>
      <c r="AP76" s="109"/>
      <c r="AQ76" s="110"/>
      <c r="AR76" s="111">
        <f t="shared" si="3"/>
        <v>0</v>
      </c>
      <c r="AS76" s="112"/>
      <c r="AT76" s="112"/>
      <c r="AU76" s="112"/>
      <c r="AV76" s="112"/>
      <c r="AW76" s="113"/>
    </row>
    <row r="77" spans="1:49" ht="15.75" customHeight="1" x14ac:dyDescent="0.2">
      <c r="A77" s="13"/>
      <c r="B77" s="114" t="s">
        <v>40</v>
      </c>
      <c r="C77" s="117"/>
      <c r="D77" s="117"/>
      <c r="E77" s="117"/>
      <c r="F77" s="117"/>
      <c r="G77" s="118"/>
      <c r="H77" s="97" t="str">
        <f>IF(SUM(H67:M76)=0,"",SUM(H67:M76))</f>
        <v/>
      </c>
      <c r="I77" s="98">
        <f>SUM(I67:I76)</f>
        <v>0</v>
      </c>
      <c r="J77" s="98">
        <f>SUM(J67:J76)</f>
        <v>0</v>
      </c>
      <c r="K77" s="98">
        <f>SUM(K67:K76)</f>
        <v>0</v>
      </c>
      <c r="L77" s="98">
        <f>SUM(L67:L76)</f>
        <v>0</v>
      </c>
      <c r="M77" s="99">
        <f>SUM(M67:M76)</f>
        <v>0</v>
      </c>
      <c r="N77" s="97" t="str">
        <f>IF(SUM(N67:S76)=0,"",SUM(N67:S76))</f>
        <v/>
      </c>
      <c r="O77" s="98">
        <f>SUM(O67:O76)</f>
        <v>0</v>
      </c>
      <c r="P77" s="98">
        <f>SUM(P67:P76)</f>
        <v>0</v>
      </c>
      <c r="Q77" s="98">
        <f>SUM(Q67:Q76)</f>
        <v>0</v>
      </c>
      <c r="R77" s="98">
        <f>SUM(R67:R76)</f>
        <v>0</v>
      </c>
      <c r="S77" s="99">
        <f>SUM(S67:S76)</f>
        <v>0</v>
      </c>
      <c r="T77" s="97" t="str">
        <f>IF(SUM(T67:Y76)=0,"",SUM(T67:Y76))</f>
        <v/>
      </c>
      <c r="U77" s="98">
        <f>SUM(U67:U76)</f>
        <v>0</v>
      </c>
      <c r="V77" s="98">
        <f>SUM(V67:V76)</f>
        <v>0</v>
      </c>
      <c r="W77" s="98">
        <f>SUM(W67:W76)</f>
        <v>0</v>
      </c>
      <c r="X77" s="98">
        <f>SUM(X67:X76)</f>
        <v>0</v>
      </c>
      <c r="Y77" s="99">
        <f>SUM(Y67:Y76)</f>
        <v>0</v>
      </c>
      <c r="Z77" s="97" t="str">
        <f>IF(SUM(Z67:AE76)=0,"",SUM(Z67:AE76))</f>
        <v/>
      </c>
      <c r="AA77" s="98">
        <f>SUM(AA67:AA76)</f>
        <v>0</v>
      </c>
      <c r="AB77" s="98">
        <f>SUM(AB67:AB76)</f>
        <v>0</v>
      </c>
      <c r="AC77" s="98">
        <f>SUM(AC67:AC76)</f>
        <v>0</v>
      </c>
      <c r="AD77" s="98">
        <f>SUM(AD67:AD76)</f>
        <v>0</v>
      </c>
      <c r="AE77" s="99">
        <f>SUM(AE67:AE76)</f>
        <v>0</v>
      </c>
      <c r="AF77" s="97" t="str">
        <f>IF(SUM(AF67:AK76)=0,"",SUM(AF67:AK76))</f>
        <v/>
      </c>
      <c r="AG77" s="98">
        <f>SUM(AG67:AG76)</f>
        <v>0</v>
      </c>
      <c r="AH77" s="98">
        <f>SUM(AH67:AH76)</f>
        <v>0</v>
      </c>
      <c r="AI77" s="98">
        <f>SUM(AI67:AI76)</f>
        <v>0</v>
      </c>
      <c r="AJ77" s="98">
        <f>SUM(AJ67:AJ76)</f>
        <v>0</v>
      </c>
      <c r="AK77" s="99">
        <f>SUM(AK67:AK76)</f>
        <v>0</v>
      </c>
      <c r="AL77" s="97" t="str">
        <f>IF(SUM(AL67:AQ76)=0,"",SUM(AL67:AQ76))</f>
        <v/>
      </c>
      <c r="AM77" s="98">
        <f>SUM(AM67:AM76)</f>
        <v>0</v>
      </c>
      <c r="AN77" s="98">
        <f>SUM(AN67:AN76)</f>
        <v>0</v>
      </c>
      <c r="AO77" s="98">
        <f>SUM(AO67:AO76)</f>
        <v>0</v>
      </c>
      <c r="AP77" s="98">
        <f>SUM(AP67:AP76)</f>
        <v>0</v>
      </c>
      <c r="AQ77" s="99">
        <f>SUM(AQ67:AQ76)</f>
        <v>0</v>
      </c>
      <c r="AR77" s="97">
        <f t="shared" si="3"/>
        <v>0</v>
      </c>
      <c r="AS77" s="98"/>
      <c r="AT77" s="98"/>
      <c r="AU77" s="98"/>
      <c r="AV77" s="98"/>
      <c r="AW77" s="99"/>
    </row>
    <row r="78" spans="1:49" ht="15.75" customHeight="1" x14ac:dyDescent="0.2">
      <c r="A78" s="13"/>
      <c r="B78" s="119" t="s">
        <v>41</v>
      </c>
      <c r="C78" s="121" t="s">
        <v>26</v>
      </c>
      <c r="D78" s="122"/>
      <c r="E78" s="122"/>
      <c r="F78" s="125" t="s">
        <v>42</v>
      </c>
      <c r="G78" s="126"/>
      <c r="H78" s="127"/>
      <c r="I78" s="128"/>
      <c r="J78" s="128"/>
      <c r="K78" s="128"/>
      <c r="L78" s="128"/>
      <c r="M78" s="129"/>
      <c r="N78" s="127"/>
      <c r="O78" s="128"/>
      <c r="P78" s="128"/>
      <c r="Q78" s="128"/>
      <c r="R78" s="128"/>
      <c r="S78" s="129"/>
      <c r="T78" s="127"/>
      <c r="U78" s="128"/>
      <c r="V78" s="128"/>
      <c r="W78" s="128"/>
      <c r="X78" s="128"/>
      <c r="Y78" s="129"/>
      <c r="Z78" s="127"/>
      <c r="AA78" s="128"/>
      <c r="AB78" s="128"/>
      <c r="AC78" s="128"/>
      <c r="AD78" s="128"/>
      <c r="AE78" s="129"/>
      <c r="AF78" s="127"/>
      <c r="AG78" s="128"/>
      <c r="AH78" s="128"/>
      <c r="AI78" s="128"/>
      <c r="AJ78" s="128"/>
      <c r="AK78" s="129"/>
      <c r="AL78" s="127"/>
      <c r="AM78" s="128"/>
      <c r="AN78" s="128"/>
      <c r="AO78" s="128"/>
      <c r="AP78" s="128"/>
      <c r="AQ78" s="129"/>
      <c r="AR78" s="130">
        <f t="shared" si="3"/>
        <v>0</v>
      </c>
      <c r="AS78" s="131"/>
      <c r="AT78" s="131"/>
      <c r="AU78" s="131"/>
      <c r="AV78" s="131"/>
      <c r="AW78" s="132"/>
    </row>
    <row r="79" spans="1:49" ht="15.75" customHeight="1" x14ac:dyDescent="0.2">
      <c r="A79" s="13"/>
      <c r="B79" s="119"/>
      <c r="C79" s="123"/>
      <c r="D79" s="124"/>
      <c r="E79" s="124"/>
      <c r="F79" s="133" t="s">
        <v>43</v>
      </c>
      <c r="G79" s="134"/>
      <c r="H79" s="100"/>
      <c r="I79" s="101"/>
      <c r="J79" s="101"/>
      <c r="K79" s="101"/>
      <c r="L79" s="101"/>
      <c r="M79" s="102"/>
      <c r="N79" s="100"/>
      <c r="O79" s="101"/>
      <c r="P79" s="101"/>
      <c r="Q79" s="101"/>
      <c r="R79" s="101"/>
      <c r="S79" s="102"/>
      <c r="T79" s="100"/>
      <c r="U79" s="101"/>
      <c r="V79" s="101"/>
      <c r="W79" s="101"/>
      <c r="X79" s="101"/>
      <c r="Y79" s="102"/>
      <c r="Z79" s="100"/>
      <c r="AA79" s="101"/>
      <c r="AB79" s="101"/>
      <c r="AC79" s="101"/>
      <c r="AD79" s="101"/>
      <c r="AE79" s="102"/>
      <c r="AF79" s="100"/>
      <c r="AG79" s="101"/>
      <c r="AH79" s="101"/>
      <c r="AI79" s="101"/>
      <c r="AJ79" s="101"/>
      <c r="AK79" s="102"/>
      <c r="AL79" s="100"/>
      <c r="AM79" s="101"/>
      <c r="AN79" s="101"/>
      <c r="AO79" s="101"/>
      <c r="AP79" s="101"/>
      <c r="AQ79" s="102"/>
      <c r="AR79" s="103">
        <f t="shared" si="3"/>
        <v>0</v>
      </c>
      <c r="AS79" s="104"/>
      <c r="AT79" s="104"/>
      <c r="AU79" s="104"/>
      <c r="AV79" s="104"/>
      <c r="AW79" s="105"/>
    </row>
    <row r="80" spans="1:49" ht="15.75" customHeight="1" x14ac:dyDescent="0.2">
      <c r="A80" s="13"/>
      <c r="B80" s="119"/>
      <c r="C80" s="123" t="s">
        <v>29</v>
      </c>
      <c r="D80" s="124"/>
      <c r="E80" s="124"/>
      <c r="F80" s="133" t="s">
        <v>44</v>
      </c>
      <c r="G80" s="134"/>
      <c r="H80" s="100"/>
      <c r="I80" s="101"/>
      <c r="J80" s="101"/>
      <c r="K80" s="101"/>
      <c r="L80" s="101"/>
      <c r="M80" s="102"/>
      <c r="N80" s="100"/>
      <c r="O80" s="101"/>
      <c r="P80" s="101"/>
      <c r="Q80" s="101"/>
      <c r="R80" s="101"/>
      <c r="S80" s="102"/>
      <c r="T80" s="100"/>
      <c r="U80" s="101"/>
      <c r="V80" s="101"/>
      <c r="W80" s="101"/>
      <c r="X80" s="101"/>
      <c r="Y80" s="102"/>
      <c r="Z80" s="100"/>
      <c r="AA80" s="101"/>
      <c r="AB80" s="101"/>
      <c r="AC80" s="101"/>
      <c r="AD80" s="101"/>
      <c r="AE80" s="102"/>
      <c r="AF80" s="100"/>
      <c r="AG80" s="101"/>
      <c r="AH80" s="101"/>
      <c r="AI80" s="101"/>
      <c r="AJ80" s="101"/>
      <c r="AK80" s="102"/>
      <c r="AL80" s="100"/>
      <c r="AM80" s="101"/>
      <c r="AN80" s="101"/>
      <c r="AO80" s="101"/>
      <c r="AP80" s="101"/>
      <c r="AQ80" s="102"/>
      <c r="AR80" s="103">
        <f t="shared" si="3"/>
        <v>0</v>
      </c>
      <c r="AS80" s="104"/>
      <c r="AT80" s="104"/>
      <c r="AU80" s="104"/>
      <c r="AV80" s="104"/>
      <c r="AW80" s="105"/>
    </row>
    <row r="81" spans="1:49" ht="15.75" customHeight="1" x14ac:dyDescent="0.2">
      <c r="A81" s="13"/>
      <c r="B81" s="120"/>
      <c r="C81" s="135"/>
      <c r="D81" s="136"/>
      <c r="E81" s="136"/>
      <c r="F81" s="106" t="s">
        <v>45</v>
      </c>
      <c r="G81" s="107"/>
      <c r="H81" s="108"/>
      <c r="I81" s="109"/>
      <c r="J81" s="109"/>
      <c r="K81" s="109"/>
      <c r="L81" s="109"/>
      <c r="M81" s="110"/>
      <c r="N81" s="108"/>
      <c r="O81" s="109"/>
      <c r="P81" s="109"/>
      <c r="Q81" s="109"/>
      <c r="R81" s="109"/>
      <c r="S81" s="110"/>
      <c r="T81" s="108"/>
      <c r="U81" s="109"/>
      <c r="V81" s="109"/>
      <c r="W81" s="109"/>
      <c r="X81" s="109"/>
      <c r="Y81" s="110"/>
      <c r="Z81" s="108"/>
      <c r="AA81" s="109"/>
      <c r="AB81" s="109"/>
      <c r="AC81" s="109"/>
      <c r="AD81" s="109"/>
      <c r="AE81" s="110"/>
      <c r="AF81" s="108"/>
      <c r="AG81" s="109"/>
      <c r="AH81" s="109"/>
      <c r="AI81" s="109"/>
      <c r="AJ81" s="109"/>
      <c r="AK81" s="110"/>
      <c r="AL81" s="108"/>
      <c r="AM81" s="109"/>
      <c r="AN81" s="109"/>
      <c r="AO81" s="109"/>
      <c r="AP81" s="109"/>
      <c r="AQ81" s="110"/>
      <c r="AR81" s="111">
        <f t="shared" si="3"/>
        <v>0</v>
      </c>
      <c r="AS81" s="112"/>
      <c r="AT81" s="112"/>
      <c r="AU81" s="112"/>
      <c r="AV81" s="112"/>
      <c r="AW81" s="113"/>
    </row>
    <row r="82" spans="1:49" ht="15.75" customHeight="1" x14ac:dyDescent="0.2">
      <c r="A82" s="13"/>
      <c r="B82" s="114" t="s">
        <v>46</v>
      </c>
      <c r="C82" s="115"/>
      <c r="D82" s="115"/>
      <c r="E82" s="115"/>
      <c r="F82" s="115"/>
      <c r="G82" s="116"/>
      <c r="H82" s="97" t="str">
        <f>IF(SUM(H78:M81)=0,"",SUM(H78:M81))</f>
        <v/>
      </c>
      <c r="I82" s="98">
        <f>SUM(I78:I81)</f>
        <v>0</v>
      </c>
      <c r="J82" s="98">
        <f>SUM(J78:J81)</f>
        <v>0</v>
      </c>
      <c r="K82" s="98">
        <f>SUM(K78:K81)</f>
        <v>0</v>
      </c>
      <c r="L82" s="98">
        <f>SUM(L78:L81)</f>
        <v>0</v>
      </c>
      <c r="M82" s="99">
        <f>SUM(M78:M81)</f>
        <v>0</v>
      </c>
      <c r="N82" s="97" t="str">
        <f>IF(SUM(N78:S81)=0,"",SUM(N78:S81))</f>
        <v/>
      </c>
      <c r="O82" s="98">
        <f>SUM(O78:O81)</f>
        <v>0</v>
      </c>
      <c r="P82" s="98">
        <f>SUM(P78:P81)</f>
        <v>0</v>
      </c>
      <c r="Q82" s="98">
        <f>SUM(Q78:Q81)</f>
        <v>0</v>
      </c>
      <c r="R82" s="98">
        <f>SUM(R78:R81)</f>
        <v>0</v>
      </c>
      <c r="S82" s="99">
        <f>SUM(S78:S81)</f>
        <v>0</v>
      </c>
      <c r="T82" s="97" t="str">
        <f>IF(SUM(T78:Y81)=0,"",SUM(T78:Y81))</f>
        <v/>
      </c>
      <c r="U82" s="98">
        <f>SUM(U78:U81)</f>
        <v>0</v>
      </c>
      <c r="V82" s="98">
        <f>SUM(V78:V81)</f>
        <v>0</v>
      </c>
      <c r="W82" s="98">
        <f>SUM(W78:W81)</f>
        <v>0</v>
      </c>
      <c r="X82" s="98">
        <f>SUM(X78:X81)</f>
        <v>0</v>
      </c>
      <c r="Y82" s="99">
        <f>SUM(Y78:Y81)</f>
        <v>0</v>
      </c>
      <c r="Z82" s="97" t="str">
        <f>IF(SUM(Z78:AE81)=0,"",SUM(Z78:AE81))</f>
        <v/>
      </c>
      <c r="AA82" s="98">
        <f>SUM(AA78:AA81)</f>
        <v>0</v>
      </c>
      <c r="AB82" s="98">
        <f>SUM(AB78:AB81)</f>
        <v>0</v>
      </c>
      <c r="AC82" s="98">
        <f>SUM(AC78:AC81)</f>
        <v>0</v>
      </c>
      <c r="AD82" s="98">
        <f>SUM(AD78:AD81)</f>
        <v>0</v>
      </c>
      <c r="AE82" s="99">
        <f>SUM(AE78:AE81)</f>
        <v>0</v>
      </c>
      <c r="AF82" s="97" t="str">
        <f>IF(SUM(AF78:AK81)=0,"",SUM(AF78:AK81))</f>
        <v/>
      </c>
      <c r="AG82" s="98">
        <f>SUM(AG78:AG81)</f>
        <v>0</v>
      </c>
      <c r="AH82" s="98">
        <f>SUM(AH78:AH81)</f>
        <v>0</v>
      </c>
      <c r="AI82" s="98">
        <f>SUM(AI78:AI81)</f>
        <v>0</v>
      </c>
      <c r="AJ82" s="98">
        <f>SUM(AJ78:AJ81)</f>
        <v>0</v>
      </c>
      <c r="AK82" s="99">
        <f>SUM(AK78:AK81)</f>
        <v>0</v>
      </c>
      <c r="AL82" s="97" t="str">
        <f>IF(SUM(AL78:AQ81)=0,"",SUM(AL78:AQ81))</f>
        <v/>
      </c>
      <c r="AM82" s="98">
        <f>SUM(AM78:AM81)</f>
        <v>0</v>
      </c>
      <c r="AN82" s="98">
        <f>SUM(AN78:AN81)</f>
        <v>0</v>
      </c>
      <c r="AO82" s="98">
        <f>SUM(AO78:AO81)</f>
        <v>0</v>
      </c>
      <c r="AP82" s="98">
        <f>SUM(AP78:AP81)</f>
        <v>0</v>
      </c>
      <c r="AQ82" s="99">
        <f>SUM(AQ78:AQ81)</f>
        <v>0</v>
      </c>
      <c r="AR82" s="97">
        <f t="shared" si="3"/>
        <v>0</v>
      </c>
      <c r="AS82" s="98"/>
      <c r="AT82" s="98"/>
      <c r="AU82" s="98"/>
      <c r="AV82" s="98"/>
      <c r="AW82" s="99"/>
    </row>
    <row r="83" spans="1:49" ht="15.75" customHeight="1" x14ac:dyDescent="0.2">
      <c r="A83" s="13"/>
      <c r="B83" s="94" t="s">
        <v>47</v>
      </c>
      <c r="C83" s="95"/>
      <c r="D83" s="95"/>
      <c r="E83" s="95"/>
      <c r="F83" s="95"/>
      <c r="G83" s="96"/>
      <c r="H83" s="97" t="str">
        <f>IF(SUM(H82,H77)=0,"",SUM(H82,H77))</f>
        <v/>
      </c>
      <c r="I83" s="98">
        <f>SUM(I82,I77)</f>
        <v>0</v>
      </c>
      <c r="J83" s="98">
        <f>SUM(J82,J77)</f>
        <v>0</v>
      </c>
      <c r="K83" s="98">
        <f>SUM(K82,K77)</f>
        <v>0</v>
      </c>
      <c r="L83" s="98">
        <f>SUM(L82,L77)</f>
        <v>0</v>
      </c>
      <c r="M83" s="99">
        <f>SUM(M82,M77)</f>
        <v>0</v>
      </c>
      <c r="N83" s="97" t="str">
        <f>IF(SUM(N82,N77)=0,"",SUM(N82,N77))</f>
        <v/>
      </c>
      <c r="O83" s="98">
        <f>SUM(O82,O77)</f>
        <v>0</v>
      </c>
      <c r="P83" s="98">
        <f>SUM(P82,P77)</f>
        <v>0</v>
      </c>
      <c r="Q83" s="98">
        <f>SUM(Q82,Q77)</f>
        <v>0</v>
      </c>
      <c r="R83" s="98">
        <f>SUM(R82,R77)</f>
        <v>0</v>
      </c>
      <c r="S83" s="99">
        <f>SUM(S82,S77)</f>
        <v>0</v>
      </c>
      <c r="T83" s="97" t="str">
        <f>IF(SUM(T82,T77)=0,"",SUM(T82,T77))</f>
        <v/>
      </c>
      <c r="U83" s="98">
        <f>SUM(U82,U77)</f>
        <v>0</v>
      </c>
      <c r="V83" s="98">
        <f>SUM(V82,V77)</f>
        <v>0</v>
      </c>
      <c r="W83" s="98">
        <f>SUM(W82,W77)</f>
        <v>0</v>
      </c>
      <c r="X83" s="98">
        <f>SUM(X82,X77)</f>
        <v>0</v>
      </c>
      <c r="Y83" s="99">
        <f>SUM(Y82,Y77)</f>
        <v>0</v>
      </c>
      <c r="Z83" s="97" t="str">
        <f>IF(SUM(Z82,Z77)=0,"",SUM(Z82,Z77))</f>
        <v/>
      </c>
      <c r="AA83" s="98">
        <f>SUM(AA82,AA77)</f>
        <v>0</v>
      </c>
      <c r="AB83" s="98">
        <f>SUM(AB82,AB77)</f>
        <v>0</v>
      </c>
      <c r="AC83" s="98">
        <f>SUM(AC82,AC77)</f>
        <v>0</v>
      </c>
      <c r="AD83" s="98">
        <f>SUM(AD82,AD77)</f>
        <v>0</v>
      </c>
      <c r="AE83" s="99">
        <f>SUM(AE82,AE77)</f>
        <v>0</v>
      </c>
      <c r="AF83" s="97" t="str">
        <f>IF(SUM(AF82,AF77)=0,"",SUM(AF82,AF77))</f>
        <v/>
      </c>
      <c r="AG83" s="98">
        <f t="shared" ref="AG83:AK83" si="4">SUM(AG82,AG77)</f>
        <v>0</v>
      </c>
      <c r="AH83" s="98">
        <f t="shared" si="4"/>
        <v>0</v>
      </c>
      <c r="AI83" s="98">
        <f t="shared" si="4"/>
        <v>0</v>
      </c>
      <c r="AJ83" s="98">
        <f t="shared" si="4"/>
        <v>0</v>
      </c>
      <c r="AK83" s="99">
        <f t="shared" si="4"/>
        <v>0</v>
      </c>
      <c r="AL83" s="97" t="str">
        <f>IF(SUM(AL82,AL77)=0,"",SUM(AL82,AL77))</f>
        <v/>
      </c>
      <c r="AM83" s="98">
        <f>SUM(AM82,AM77)</f>
        <v>0</v>
      </c>
      <c r="AN83" s="98">
        <f>SUM(AN82,AN77)</f>
        <v>0</v>
      </c>
      <c r="AO83" s="98">
        <f>SUM(AO82,AO77)</f>
        <v>0</v>
      </c>
      <c r="AP83" s="98">
        <f>SUM(AP82,AP77)</f>
        <v>0</v>
      </c>
      <c r="AQ83" s="99">
        <f>SUM(AQ82,AQ77)</f>
        <v>0</v>
      </c>
      <c r="AR83" s="97">
        <f t="shared" si="3"/>
        <v>0</v>
      </c>
      <c r="AS83" s="98"/>
      <c r="AT83" s="98"/>
      <c r="AU83" s="98"/>
      <c r="AV83" s="98"/>
      <c r="AW83" s="99"/>
    </row>
    <row r="84" spans="1:49" ht="15.75" customHeight="1" x14ac:dyDescent="0.2">
      <c r="A84" s="13"/>
      <c r="B84" s="13"/>
      <c r="C84" s="13"/>
      <c r="D84" s="13"/>
      <c r="E84" s="13"/>
      <c r="F84" s="13"/>
      <c r="G84" s="13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spans="1:49" ht="12.75" customHeight="1" x14ac:dyDescent="0.2">
      <c r="A85" s="138" t="str">
        <f>回答先</f>
        <v>回答先：一般社団法人 日本自動車部品工業会　業務部</v>
      </c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 t="str">
        <f>回答先メールアドレス</f>
        <v>gyoumu@japia.or.jp</v>
      </c>
      <c r="Q85" s="139"/>
      <c r="R85" s="139"/>
      <c r="S85" s="139"/>
      <c r="T85" s="139"/>
      <c r="U85" s="139"/>
      <c r="V85" s="139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s="3" customFormat="1" ht="12.75" customHeight="1" x14ac:dyDescent="0.2">
      <c r="A86" s="140" t="str">
        <f>回答先_注釈</f>
        <v>　　　　(Excel形式で返送願います。)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</row>
    <row r="87" spans="1:49" ht="12.75" customHeight="1" x14ac:dyDescent="0.2">
      <c r="AM87" s="141" t="str">
        <f>IF(支部コード="","",支部コード)</f>
        <v/>
      </c>
      <c r="AN87" s="142"/>
      <c r="AO87" s="142"/>
      <c r="AP87" s="145" t="s">
        <v>8</v>
      </c>
      <c r="AQ87" s="145"/>
      <c r="AR87" s="145"/>
      <c r="AS87" s="147" t="str">
        <f>IF(会員コード="","",会員コード)</f>
        <v/>
      </c>
      <c r="AT87" s="147"/>
      <c r="AU87" s="147"/>
      <c r="AV87" s="147"/>
      <c r="AW87" s="148"/>
    </row>
    <row r="88" spans="1:49" ht="12.75" customHeight="1" x14ac:dyDescent="0.2">
      <c r="AM88" s="143"/>
      <c r="AN88" s="144"/>
      <c r="AO88" s="144"/>
      <c r="AP88" s="146"/>
      <c r="AQ88" s="146"/>
      <c r="AR88" s="146"/>
      <c r="AS88" s="149"/>
      <c r="AT88" s="149"/>
      <c r="AU88" s="149"/>
      <c r="AV88" s="149"/>
      <c r="AW88" s="150"/>
    </row>
    <row r="89" spans="1:49" ht="12.75" customHeight="1" x14ac:dyDescent="0.2">
      <c r="AM89" s="4"/>
      <c r="AN89" s="4"/>
      <c r="AO89" s="4"/>
      <c r="AP89" s="5"/>
      <c r="AQ89" s="5"/>
      <c r="AR89" s="5"/>
      <c r="AS89" s="6"/>
      <c r="AT89" s="6"/>
      <c r="AU89" s="6"/>
      <c r="AV89" s="6"/>
      <c r="AW89" s="6"/>
    </row>
    <row r="90" spans="1:49" ht="12.75" customHeight="1" x14ac:dyDescent="0.2">
      <c r="O90" s="151" t="str">
        <f>タイトル</f>
        <v>２０22年度「自動車部品出荷動向調査（秘）」</v>
      </c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3"/>
    </row>
    <row r="91" spans="1:49" ht="12.75" customHeight="1" x14ac:dyDescent="0.2">
      <c r="O91" s="154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6"/>
    </row>
    <row r="92" spans="1:49" ht="12.75" customHeight="1" x14ac:dyDescent="0.2"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49" ht="21" customHeight="1" x14ac:dyDescent="0.2">
      <c r="A93" s="157" t="str">
        <f>概況</f>
        <v>Ⅰ.  会社概況（２０２3年３月３１日現在）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8"/>
      <c r="X93" s="8"/>
      <c r="Y93" s="8"/>
      <c r="Z93" s="8"/>
      <c r="AA93" s="8"/>
      <c r="AB93" s="8"/>
      <c r="AC93" s="8"/>
      <c r="AD93" s="9">
        <f>マル秘</f>
        <v>0</v>
      </c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</row>
    <row r="94" spans="1:49" ht="15" customHeight="1" x14ac:dyDescent="0.2">
      <c r="B94" s="158" t="str">
        <f>会社名_タイトル</f>
        <v>会 社 名</v>
      </c>
      <c r="C94" s="159"/>
      <c r="D94" s="159"/>
      <c r="E94" s="160"/>
      <c r="F94" s="164" t="str">
        <f>IF(会社名="","",会社名)</f>
        <v/>
      </c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6"/>
      <c r="AG94" s="167" t="str">
        <f>AG52</f>
        <v>担当部署名</v>
      </c>
      <c r="AH94" s="167"/>
      <c r="AI94" s="167"/>
      <c r="AJ94" s="167"/>
      <c r="AK94" s="167"/>
      <c r="AL94" s="168">
        <f>担当部署名</f>
        <v>0</v>
      </c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70"/>
    </row>
    <row r="95" spans="1:49" ht="15" customHeight="1" x14ac:dyDescent="0.2">
      <c r="B95" s="161"/>
      <c r="C95" s="162"/>
      <c r="D95" s="162"/>
      <c r="E95" s="163"/>
      <c r="F95" s="164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6"/>
      <c r="AF95" s="10"/>
      <c r="AG95" s="167" t="str">
        <f>AG53</f>
        <v>担 当 者 名</v>
      </c>
      <c r="AH95" s="167"/>
      <c r="AI95" s="167"/>
      <c r="AJ95" s="167"/>
      <c r="AK95" s="167"/>
      <c r="AL95" s="168">
        <f>担当者名</f>
        <v>0</v>
      </c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2"/>
    </row>
    <row r="96" spans="1:49" ht="15" customHeight="1" x14ac:dyDescent="0.2">
      <c r="B96" s="173" t="str">
        <f>資本金_タイトル</f>
        <v>資 本 金</v>
      </c>
      <c r="C96" s="174"/>
      <c r="D96" s="174"/>
      <c r="E96" s="175"/>
      <c r="F96" s="176" t="str">
        <f>IF(資本金="","",資本金)</f>
        <v/>
      </c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8" t="str">
        <f>資本金_単位</f>
        <v>　百万円</v>
      </c>
      <c r="T96" s="178"/>
      <c r="U96" s="178"/>
      <c r="V96" s="179"/>
      <c r="AG96" s="167" t="str">
        <f>AG54</f>
        <v>Ｔ　Ｅ　Ｌ</v>
      </c>
      <c r="AH96" s="167"/>
      <c r="AI96" s="167"/>
      <c r="AJ96" s="167"/>
      <c r="AK96" s="167"/>
      <c r="AL96" s="168">
        <f>TEL</f>
        <v>0</v>
      </c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2"/>
    </row>
    <row r="97" spans="1:49" ht="15" customHeight="1" x14ac:dyDescent="0.2">
      <c r="B97" s="173" t="str">
        <f>従業員数_タイトル</f>
        <v>従業員数</v>
      </c>
      <c r="C97" s="174"/>
      <c r="D97" s="174"/>
      <c r="E97" s="175"/>
      <c r="F97" s="180" t="str">
        <f>従業員数_注釈</f>
        <v>※ 単独の正規従業員数</v>
      </c>
      <c r="G97" s="181"/>
      <c r="H97" s="181"/>
      <c r="I97" s="181"/>
      <c r="J97" s="181"/>
      <c r="K97" s="181"/>
      <c r="L97" s="181"/>
      <c r="M97" s="177" t="str">
        <f>IF(従業員数="","",従業員数)</f>
        <v/>
      </c>
      <c r="N97" s="177"/>
      <c r="O97" s="177"/>
      <c r="P97" s="177"/>
      <c r="Q97" s="177"/>
      <c r="R97" s="177"/>
      <c r="S97" s="178" t="str">
        <f>従業員数_単位</f>
        <v>　人</v>
      </c>
      <c r="T97" s="178"/>
      <c r="U97" s="178"/>
      <c r="V97" s="179"/>
      <c r="AG97" s="167" t="str">
        <f>AG55</f>
        <v>メールアドレス</v>
      </c>
      <c r="AH97" s="167"/>
      <c r="AI97" s="167"/>
      <c r="AJ97" s="167"/>
      <c r="AK97" s="167"/>
      <c r="AL97" s="168">
        <f>FAX</f>
        <v>0</v>
      </c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2"/>
    </row>
    <row r="98" spans="1:49" ht="15" customHeight="1" x14ac:dyDescent="0.2">
      <c r="A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AG98" s="182"/>
      <c r="AH98" s="182"/>
      <c r="AI98" s="182"/>
      <c r="AJ98" s="182"/>
      <c r="AK98" s="182"/>
      <c r="AL98" s="183">
        <f>メールアドレス</f>
        <v>0</v>
      </c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</row>
    <row r="99" spans="1:49" ht="21" customHeight="1" x14ac:dyDescent="0.2">
      <c r="A99" s="184" t="str">
        <f>出荷額1</f>
        <v>Ⅱ. （1）２０２2年度の貴社単独の自動車部品出荷額の状況（２０２2年４月～２０２3年３月までの出荷動向）</v>
      </c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</row>
    <row r="100" spans="1:49" ht="13.5" customHeight="1" x14ac:dyDescent="0.2">
      <c r="B100" s="185" t="s">
        <v>18</v>
      </c>
      <c r="C100" s="186"/>
      <c r="D100" s="186"/>
      <c r="E100" s="186"/>
      <c r="F100" s="186"/>
      <c r="G100" s="187"/>
      <c r="H100" s="186" t="str">
        <f>部品出荷額_A</f>
        <v>自動車部品出荷額 [A]</v>
      </c>
      <c r="I100" s="186"/>
      <c r="J100" s="186"/>
      <c r="K100" s="186"/>
      <c r="L100" s="186"/>
      <c r="M100" s="186"/>
      <c r="N100" s="186"/>
      <c r="O100" s="186"/>
      <c r="P100" s="186"/>
      <c r="Q100" s="187"/>
      <c r="R100" s="185" t="str">
        <f>部品出荷額以外_B</f>
        <v>自動車部品出荷額以外 [B]</v>
      </c>
      <c r="S100" s="186"/>
      <c r="T100" s="186"/>
      <c r="U100" s="186"/>
      <c r="V100" s="186"/>
      <c r="W100" s="186"/>
      <c r="X100" s="186"/>
      <c r="Y100" s="186"/>
      <c r="Z100" s="186"/>
      <c r="AA100" s="187"/>
      <c r="AB100" s="194" t="str">
        <f>売上高_C</f>
        <v>合計 [C] （=[A]+[B]）
※貴社単独の売上高です</v>
      </c>
      <c r="AC100" s="195"/>
      <c r="AD100" s="195"/>
      <c r="AE100" s="195"/>
      <c r="AF100" s="195"/>
      <c r="AG100" s="195"/>
      <c r="AH100" s="195"/>
      <c r="AI100" s="195"/>
      <c r="AJ100" s="195"/>
      <c r="AK100" s="196"/>
      <c r="AO100" s="301" t="s">
        <v>95</v>
      </c>
      <c r="AP100" s="302"/>
      <c r="AQ100" s="302"/>
      <c r="AR100" s="302"/>
      <c r="AS100" s="302"/>
      <c r="AT100" s="302"/>
      <c r="AU100" s="302"/>
      <c r="AV100" s="302"/>
      <c r="AW100" s="303"/>
    </row>
    <row r="101" spans="1:49" ht="13.5" customHeight="1" x14ac:dyDescent="0.2">
      <c r="A101" s="8"/>
      <c r="B101" s="188"/>
      <c r="C101" s="189"/>
      <c r="D101" s="189"/>
      <c r="E101" s="189"/>
      <c r="F101" s="189"/>
      <c r="G101" s="190"/>
      <c r="H101" s="189"/>
      <c r="I101" s="189"/>
      <c r="J101" s="189"/>
      <c r="K101" s="189"/>
      <c r="L101" s="189"/>
      <c r="M101" s="189"/>
      <c r="N101" s="189"/>
      <c r="O101" s="192"/>
      <c r="P101" s="192"/>
      <c r="Q101" s="193"/>
      <c r="R101" s="191"/>
      <c r="S101" s="192"/>
      <c r="T101" s="192"/>
      <c r="U101" s="192"/>
      <c r="V101" s="192"/>
      <c r="W101" s="192"/>
      <c r="X101" s="192"/>
      <c r="Y101" s="192"/>
      <c r="Z101" s="192"/>
      <c r="AA101" s="193"/>
      <c r="AB101" s="197"/>
      <c r="AC101" s="198"/>
      <c r="AD101" s="198"/>
      <c r="AE101" s="198"/>
      <c r="AF101" s="198"/>
      <c r="AG101" s="198"/>
      <c r="AH101" s="198"/>
      <c r="AI101" s="198"/>
      <c r="AJ101" s="198"/>
      <c r="AK101" s="199"/>
      <c r="AO101" s="355"/>
      <c r="AP101" s="306"/>
      <c r="AQ101" s="306"/>
      <c r="AR101" s="306"/>
      <c r="AS101" s="306"/>
      <c r="AT101" s="306"/>
      <c r="AU101" s="306"/>
      <c r="AV101" s="306"/>
      <c r="AW101" s="307"/>
    </row>
    <row r="102" spans="1:49" ht="13.5" customHeight="1" x14ac:dyDescent="0.2">
      <c r="A102" s="8"/>
      <c r="B102" s="188"/>
      <c r="C102" s="189"/>
      <c r="D102" s="189"/>
      <c r="E102" s="189"/>
      <c r="F102" s="189"/>
      <c r="G102" s="189"/>
      <c r="H102" s="200"/>
      <c r="I102" s="201"/>
      <c r="J102" s="201"/>
      <c r="K102" s="201"/>
      <c r="L102" s="201"/>
      <c r="M102" s="201"/>
      <c r="N102" s="202"/>
      <c r="O102" s="209" t="s">
        <v>19</v>
      </c>
      <c r="P102" s="209"/>
      <c r="Q102" s="210"/>
      <c r="R102" s="200"/>
      <c r="S102" s="201"/>
      <c r="T102" s="201"/>
      <c r="U102" s="201"/>
      <c r="V102" s="201"/>
      <c r="W102" s="201"/>
      <c r="X102" s="202"/>
      <c r="Y102" s="214" t="s">
        <v>19</v>
      </c>
      <c r="Z102" s="209"/>
      <c r="AA102" s="210"/>
      <c r="AB102" s="200"/>
      <c r="AC102" s="201"/>
      <c r="AD102" s="201"/>
      <c r="AE102" s="201"/>
      <c r="AF102" s="201"/>
      <c r="AG102" s="201"/>
      <c r="AH102" s="202"/>
      <c r="AI102" s="214" t="s">
        <v>19</v>
      </c>
      <c r="AJ102" s="209"/>
      <c r="AK102" s="210"/>
      <c r="AO102" s="217"/>
      <c r="AP102" s="218"/>
      <c r="AQ102" s="218"/>
      <c r="AR102" s="218"/>
      <c r="AS102" s="218"/>
      <c r="AT102" s="218"/>
      <c r="AU102" s="219"/>
      <c r="AV102" s="226" t="s">
        <v>21</v>
      </c>
      <c r="AW102" s="227"/>
    </row>
    <row r="103" spans="1:49" ht="13.5" customHeight="1" x14ac:dyDescent="0.2">
      <c r="A103" s="8"/>
      <c r="B103" s="188"/>
      <c r="C103" s="189"/>
      <c r="D103" s="189"/>
      <c r="E103" s="189"/>
      <c r="F103" s="189"/>
      <c r="G103" s="189"/>
      <c r="H103" s="203"/>
      <c r="I103" s="204"/>
      <c r="J103" s="204"/>
      <c r="K103" s="204"/>
      <c r="L103" s="204"/>
      <c r="M103" s="204"/>
      <c r="N103" s="205"/>
      <c r="O103" s="157"/>
      <c r="P103" s="157"/>
      <c r="Q103" s="211"/>
      <c r="R103" s="203"/>
      <c r="S103" s="204"/>
      <c r="T103" s="204"/>
      <c r="U103" s="204"/>
      <c r="V103" s="204"/>
      <c r="W103" s="204"/>
      <c r="X103" s="205"/>
      <c r="Y103" s="215"/>
      <c r="Z103" s="157"/>
      <c r="AA103" s="211"/>
      <c r="AB103" s="203"/>
      <c r="AC103" s="204"/>
      <c r="AD103" s="204"/>
      <c r="AE103" s="204"/>
      <c r="AF103" s="204"/>
      <c r="AG103" s="204"/>
      <c r="AH103" s="205"/>
      <c r="AI103" s="215"/>
      <c r="AJ103" s="157"/>
      <c r="AK103" s="211"/>
      <c r="AO103" s="220"/>
      <c r="AP103" s="221"/>
      <c r="AQ103" s="221"/>
      <c r="AR103" s="221"/>
      <c r="AS103" s="221"/>
      <c r="AT103" s="221"/>
      <c r="AU103" s="222"/>
      <c r="AV103" s="228"/>
      <c r="AW103" s="229"/>
    </row>
    <row r="104" spans="1:49" ht="13.5" customHeight="1" x14ac:dyDescent="0.2">
      <c r="A104" s="8"/>
      <c r="B104" s="191"/>
      <c r="C104" s="192"/>
      <c r="D104" s="192"/>
      <c r="E104" s="192"/>
      <c r="F104" s="192"/>
      <c r="G104" s="192"/>
      <c r="H104" s="206"/>
      <c r="I104" s="207"/>
      <c r="J104" s="207"/>
      <c r="K104" s="207"/>
      <c r="L104" s="207"/>
      <c r="M104" s="207"/>
      <c r="N104" s="208"/>
      <c r="O104" s="212"/>
      <c r="P104" s="212"/>
      <c r="Q104" s="213"/>
      <c r="R104" s="206"/>
      <c r="S104" s="207"/>
      <c r="T104" s="207"/>
      <c r="U104" s="207"/>
      <c r="V104" s="207"/>
      <c r="W104" s="207"/>
      <c r="X104" s="208"/>
      <c r="Y104" s="216"/>
      <c r="Z104" s="212"/>
      <c r="AA104" s="213"/>
      <c r="AB104" s="206"/>
      <c r="AC104" s="207"/>
      <c r="AD104" s="207"/>
      <c r="AE104" s="207"/>
      <c r="AF104" s="207"/>
      <c r="AG104" s="207"/>
      <c r="AH104" s="208"/>
      <c r="AI104" s="216"/>
      <c r="AJ104" s="212"/>
      <c r="AK104" s="213"/>
      <c r="AO104" s="223"/>
      <c r="AP104" s="224"/>
      <c r="AQ104" s="224"/>
      <c r="AR104" s="224"/>
      <c r="AS104" s="224"/>
      <c r="AT104" s="224"/>
      <c r="AU104" s="225"/>
      <c r="AV104" s="230"/>
      <c r="AW104" s="231"/>
    </row>
    <row r="105" spans="1:49" ht="13.5" customHeight="1" x14ac:dyDescent="0.2">
      <c r="A105" s="16"/>
      <c r="B105" s="16"/>
      <c r="C105" s="16"/>
      <c r="D105" s="16"/>
      <c r="E105" s="16"/>
      <c r="F105" s="16"/>
      <c r="G105" s="16"/>
      <c r="H105" s="17"/>
      <c r="I105" s="17"/>
      <c r="J105" s="17"/>
      <c r="K105" s="17"/>
      <c r="L105" s="17"/>
      <c r="M105" s="17"/>
      <c r="N105" s="17"/>
      <c r="O105" s="8"/>
      <c r="P105" s="8"/>
      <c r="Q105" s="8"/>
      <c r="R105" s="17"/>
      <c r="S105" s="17"/>
      <c r="T105" s="17"/>
      <c r="U105" s="17"/>
      <c r="V105" s="17"/>
      <c r="W105" s="17"/>
      <c r="X105" s="17"/>
      <c r="Y105" s="8"/>
      <c r="Z105" s="8"/>
      <c r="AA105" s="8"/>
      <c r="AB105" s="17"/>
      <c r="AC105" s="17"/>
      <c r="AD105" s="17"/>
      <c r="AE105" s="17"/>
      <c r="AF105" s="17"/>
      <c r="AG105" s="17"/>
      <c r="AH105" s="17"/>
      <c r="AI105" s="8"/>
      <c r="AJ105" s="8"/>
      <c r="AK105" s="8"/>
      <c r="AO105" s="18"/>
      <c r="AP105" s="18"/>
      <c r="AQ105" s="18"/>
      <c r="AR105" s="18"/>
      <c r="AS105" s="18"/>
      <c r="AT105" s="18"/>
      <c r="AU105" s="18"/>
      <c r="AV105" s="19"/>
      <c r="AW105" s="19"/>
    </row>
    <row r="106" spans="1:49" ht="16.5" customHeight="1" x14ac:dyDescent="0.2">
      <c r="B106" s="232" t="str">
        <f>出荷額2</f>
        <v>（2）自動車部品出荷額 [A] の内訳</v>
      </c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</row>
    <row r="107" spans="1:49" ht="15.75" customHeight="1" x14ac:dyDescent="0.2">
      <c r="A107" s="13"/>
      <c r="B107" s="121" t="s">
        <v>22</v>
      </c>
      <c r="C107" s="122"/>
      <c r="D107" s="122"/>
      <c r="E107" s="122"/>
      <c r="F107" s="122"/>
      <c r="G107" s="233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5" t="s">
        <v>23</v>
      </c>
      <c r="AS107" s="236"/>
      <c r="AT107" s="236"/>
      <c r="AU107" s="236"/>
      <c r="AV107" s="236"/>
      <c r="AW107" s="237"/>
    </row>
    <row r="108" spans="1:49" ht="15.75" customHeight="1" x14ac:dyDescent="0.2">
      <c r="A108" s="13"/>
      <c r="B108" s="135" t="s">
        <v>24</v>
      </c>
      <c r="C108" s="136"/>
      <c r="D108" s="136"/>
      <c r="E108" s="136"/>
      <c r="F108" s="136"/>
      <c r="G108" s="241"/>
      <c r="H108" s="242" t="str">
        <f>IF(ISNA(VLOOKUP(H107,'&lt;事務局使用&gt; 分類表'!$A$2:$B$200,2,FALSE)),"",VLOOKUP(H107,'&lt;事務局使用&gt; 分類表'!$A$2:$B$200,2,FALSE))</f>
        <v/>
      </c>
      <c r="I108" s="243"/>
      <c r="J108" s="243"/>
      <c r="K108" s="243"/>
      <c r="L108" s="243"/>
      <c r="M108" s="244"/>
      <c r="N108" s="242" t="str">
        <f>IF(ISNA(VLOOKUP(N107,'&lt;事務局使用&gt; 分類表'!$A$2:$B$200,2,FALSE)),"",VLOOKUP(N107,'&lt;事務局使用&gt; 分類表'!$A$2:$B$200,2,FALSE))</f>
        <v/>
      </c>
      <c r="O108" s="243"/>
      <c r="P108" s="243"/>
      <c r="Q108" s="243"/>
      <c r="R108" s="243"/>
      <c r="S108" s="244"/>
      <c r="T108" s="242" t="str">
        <f>IF(ISNA(VLOOKUP(T107,'&lt;事務局使用&gt; 分類表'!$A$2:$B$200,2,FALSE)),"",VLOOKUP(T107,'&lt;事務局使用&gt; 分類表'!$A$2:$B$200,2,FALSE))</f>
        <v/>
      </c>
      <c r="U108" s="243"/>
      <c r="V108" s="243"/>
      <c r="W108" s="243"/>
      <c r="X108" s="243"/>
      <c r="Y108" s="244"/>
      <c r="Z108" s="242" t="str">
        <f>IF(ISNA(VLOOKUP(Z107,'&lt;事務局使用&gt; 分類表'!$A$2:$B$200,2,FALSE)),"",VLOOKUP(Z107,'&lt;事務局使用&gt; 分類表'!$A$2:$B$200,2,FALSE))</f>
        <v/>
      </c>
      <c r="AA108" s="243"/>
      <c r="AB108" s="243"/>
      <c r="AC108" s="243"/>
      <c r="AD108" s="243"/>
      <c r="AE108" s="244"/>
      <c r="AF108" s="242" t="str">
        <f>IF(ISNA(VLOOKUP(AF107,'&lt;事務局使用&gt; 分類表'!$A$2:$B$200,2,FALSE)),"",VLOOKUP(AF107,'&lt;事務局使用&gt; 分類表'!$A$2:$B$200,2,FALSE))</f>
        <v/>
      </c>
      <c r="AG108" s="243"/>
      <c r="AH108" s="243"/>
      <c r="AI108" s="243"/>
      <c r="AJ108" s="243"/>
      <c r="AK108" s="244"/>
      <c r="AL108" s="242" t="str">
        <f>IF(ISNA(VLOOKUP(AL107,'&lt;事務局使用&gt; 分類表'!$A$2:$B$200,2,FALSE)),"",VLOOKUP(AL107,'&lt;事務局使用&gt; 分類表'!$A$2:$B$200,2,FALSE))</f>
        <v/>
      </c>
      <c r="AM108" s="243"/>
      <c r="AN108" s="243"/>
      <c r="AO108" s="243"/>
      <c r="AP108" s="243"/>
      <c r="AQ108" s="244"/>
      <c r="AR108" s="238"/>
      <c r="AS108" s="239"/>
      <c r="AT108" s="239"/>
      <c r="AU108" s="239"/>
      <c r="AV108" s="239"/>
      <c r="AW108" s="240"/>
    </row>
    <row r="109" spans="1:49" ht="15.75" customHeight="1" x14ac:dyDescent="0.2">
      <c r="A109" s="13"/>
      <c r="B109" s="119" t="s">
        <v>25</v>
      </c>
      <c r="C109" s="245"/>
      <c r="D109" s="122" t="s">
        <v>26</v>
      </c>
      <c r="E109" s="122"/>
      <c r="F109" s="125" t="s">
        <v>27</v>
      </c>
      <c r="G109" s="126"/>
      <c r="H109" s="127"/>
      <c r="I109" s="128"/>
      <c r="J109" s="128"/>
      <c r="K109" s="128"/>
      <c r="L109" s="128"/>
      <c r="M109" s="129"/>
      <c r="N109" s="127"/>
      <c r="O109" s="128"/>
      <c r="P109" s="128"/>
      <c r="Q109" s="128"/>
      <c r="R109" s="128"/>
      <c r="S109" s="129"/>
      <c r="T109" s="127"/>
      <c r="U109" s="128"/>
      <c r="V109" s="128"/>
      <c r="W109" s="128"/>
      <c r="X109" s="128"/>
      <c r="Y109" s="129"/>
      <c r="Z109" s="127"/>
      <c r="AA109" s="128"/>
      <c r="AB109" s="128"/>
      <c r="AC109" s="128"/>
      <c r="AD109" s="128"/>
      <c r="AE109" s="129"/>
      <c r="AF109" s="127"/>
      <c r="AG109" s="128"/>
      <c r="AH109" s="128"/>
      <c r="AI109" s="128"/>
      <c r="AJ109" s="128"/>
      <c r="AK109" s="129"/>
      <c r="AL109" s="127"/>
      <c r="AM109" s="128"/>
      <c r="AN109" s="128"/>
      <c r="AO109" s="128"/>
      <c r="AP109" s="128"/>
      <c r="AQ109" s="129"/>
      <c r="AR109" s="130">
        <f>IF(H$149="",SUM(H25:AQ25,H67:AQ67,H109:AQ109),"")</f>
        <v>0</v>
      </c>
      <c r="AS109" s="131"/>
      <c r="AT109" s="131"/>
      <c r="AU109" s="131"/>
      <c r="AV109" s="131"/>
      <c r="AW109" s="132"/>
    </row>
    <row r="110" spans="1:49" ht="15.75" customHeight="1" x14ac:dyDescent="0.2">
      <c r="A110" s="13"/>
      <c r="B110" s="119"/>
      <c r="C110" s="246"/>
      <c r="D110" s="124"/>
      <c r="E110" s="124"/>
      <c r="F110" s="133" t="s">
        <v>28</v>
      </c>
      <c r="G110" s="134"/>
      <c r="H110" s="100"/>
      <c r="I110" s="101"/>
      <c r="J110" s="101"/>
      <c r="K110" s="101"/>
      <c r="L110" s="101"/>
      <c r="M110" s="102"/>
      <c r="N110" s="100"/>
      <c r="O110" s="101"/>
      <c r="P110" s="101"/>
      <c r="Q110" s="101"/>
      <c r="R110" s="101"/>
      <c r="S110" s="102"/>
      <c r="T110" s="100"/>
      <c r="U110" s="101"/>
      <c r="V110" s="101"/>
      <c r="W110" s="101"/>
      <c r="X110" s="101"/>
      <c r="Y110" s="102"/>
      <c r="Z110" s="100"/>
      <c r="AA110" s="101"/>
      <c r="AB110" s="101"/>
      <c r="AC110" s="101"/>
      <c r="AD110" s="101"/>
      <c r="AE110" s="102"/>
      <c r="AF110" s="100"/>
      <c r="AG110" s="101"/>
      <c r="AH110" s="101"/>
      <c r="AI110" s="101"/>
      <c r="AJ110" s="101"/>
      <c r="AK110" s="102"/>
      <c r="AL110" s="100"/>
      <c r="AM110" s="101"/>
      <c r="AN110" s="101"/>
      <c r="AO110" s="101"/>
      <c r="AP110" s="101"/>
      <c r="AQ110" s="102"/>
      <c r="AR110" s="103">
        <f t="shared" ref="AR110:AR125" si="5">IF(H$149="",SUM(H26:AQ26,H68:AQ68,H110:AQ110),"")</f>
        <v>0</v>
      </c>
      <c r="AS110" s="104"/>
      <c r="AT110" s="104"/>
      <c r="AU110" s="104"/>
      <c r="AV110" s="104"/>
      <c r="AW110" s="105"/>
    </row>
    <row r="111" spans="1:49" ht="15.75" customHeight="1" x14ac:dyDescent="0.2">
      <c r="A111" s="13"/>
      <c r="B111" s="119"/>
      <c r="C111" s="246"/>
      <c r="D111" s="124" t="s">
        <v>29</v>
      </c>
      <c r="E111" s="124"/>
      <c r="F111" s="133" t="s">
        <v>30</v>
      </c>
      <c r="G111" s="134"/>
      <c r="H111" s="100"/>
      <c r="I111" s="101"/>
      <c r="J111" s="101"/>
      <c r="K111" s="101"/>
      <c r="L111" s="101"/>
      <c r="M111" s="102"/>
      <c r="N111" s="100"/>
      <c r="O111" s="101"/>
      <c r="P111" s="101"/>
      <c r="Q111" s="101"/>
      <c r="R111" s="101"/>
      <c r="S111" s="102"/>
      <c r="T111" s="100"/>
      <c r="U111" s="101"/>
      <c r="V111" s="101"/>
      <c r="W111" s="101"/>
      <c r="X111" s="101"/>
      <c r="Y111" s="102"/>
      <c r="Z111" s="100"/>
      <c r="AA111" s="101"/>
      <c r="AB111" s="101"/>
      <c r="AC111" s="101"/>
      <c r="AD111" s="101"/>
      <c r="AE111" s="102"/>
      <c r="AF111" s="100"/>
      <c r="AG111" s="101"/>
      <c r="AH111" s="101"/>
      <c r="AI111" s="101"/>
      <c r="AJ111" s="101"/>
      <c r="AK111" s="102"/>
      <c r="AL111" s="100"/>
      <c r="AM111" s="101"/>
      <c r="AN111" s="101"/>
      <c r="AO111" s="101"/>
      <c r="AP111" s="101"/>
      <c r="AQ111" s="102"/>
      <c r="AR111" s="103">
        <f t="shared" si="5"/>
        <v>0</v>
      </c>
      <c r="AS111" s="104"/>
      <c r="AT111" s="104"/>
      <c r="AU111" s="104"/>
      <c r="AV111" s="104"/>
      <c r="AW111" s="105"/>
    </row>
    <row r="112" spans="1:49" ht="15.75" customHeight="1" x14ac:dyDescent="0.2">
      <c r="A112" s="13"/>
      <c r="B112" s="119"/>
      <c r="C112" s="246"/>
      <c r="D112" s="124"/>
      <c r="E112" s="124"/>
      <c r="F112" s="133" t="s">
        <v>31</v>
      </c>
      <c r="G112" s="134"/>
      <c r="H112" s="100"/>
      <c r="I112" s="101"/>
      <c r="J112" s="101"/>
      <c r="K112" s="101"/>
      <c r="L112" s="101"/>
      <c r="M112" s="102"/>
      <c r="N112" s="100"/>
      <c r="O112" s="101"/>
      <c r="P112" s="101"/>
      <c r="Q112" s="101"/>
      <c r="R112" s="101"/>
      <c r="S112" s="102"/>
      <c r="T112" s="100"/>
      <c r="U112" s="101"/>
      <c r="V112" s="101"/>
      <c r="W112" s="101"/>
      <c r="X112" s="101"/>
      <c r="Y112" s="102"/>
      <c r="Z112" s="100"/>
      <c r="AA112" s="101"/>
      <c r="AB112" s="101"/>
      <c r="AC112" s="101"/>
      <c r="AD112" s="101"/>
      <c r="AE112" s="102"/>
      <c r="AF112" s="100"/>
      <c r="AG112" s="101"/>
      <c r="AH112" s="101"/>
      <c r="AI112" s="101"/>
      <c r="AJ112" s="101"/>
      <c r="AK112" s="102"/>
      <c r="AL112" s="100"/>
      <c r="AM112" s="101"/>
      <c r="AN112" s="101"/>
      <c r="AO112" s="101"/>
      <c r="AP112" s="101"/>
      <c r="AQ112" s="102"/>
      <c r="AR112" s="103">
        <f t="shared" si="5"/>
        <v>0</v>
      </c>
      <c r="AS112" s="104"/>
      <c r="AT112" s="104"/>
      <c r="AU112" s="104"/>
      <c r="AV112" s="104"/>
      <c r="AW112" s="105"/>
    </row>
    <row r="113" spans="1:49" ht="15.75" customHeight="1" x14ac:dyDescent="0.2">
      <c r="A113" s="13"/>
      <c r="B113" s="119"/>
      <c r="C113" s="137" t="s">
        <v>32</v>
      </c>
      <c r="D113" s="133"/>
      <c r="E113" s="133"/>
      <c r="F113" s="133"/>
      <c r="G113" s="134"/>
      <c r="H113" s="100"/>
      <c r="I113" s="101"/>
      <c r="J113" s="101"/>
      <c r="K113" s="101"/>
      <c r="L113" s="101"/>
      <c r="M113" s="102"/>
      <c r="N113" s="100"/>
      <c r="O113" s="101"/>
      <c r="P113" s="101"/>
      <c r="Q113" s="101"/>
      <c r="R113" s="101"/>
      <c r="S113" s="102"/>
      <c r="T113" s="100"/>
      <c r="U113" s="101"/>
      <c r="V113" s="101"/>
      <c r="W113" s="101"/>
      <c r="X113" s="101"/>
      <c r="Y113" s="102"/>
      <c r="Z113" s="100"/>
      <c r="AA113" s="101"/>
      <c r="AB113" s="101"/>
      <c r="AC113" s="101"/>
      <c r="AD113" s="101"/>
      <c r="AE113" s="102"/>
      <c r="AF113" s="100"/>
      <c r="AG113" s="101"/>
      <c r="AH113" s="101"/>
      <c r="AI113" s="101"/>
      <c r="AJ113" s="101"/>
      <c r="AK113" s="102"/>
      <c r="AL113" s="100"/>
      <c r="AM113" s="101"/>
      <c r="AN113" s="101"/>
      <c r="AO113" s="101"/>
      <c r="AP113" s="101"/>
      <c r="AQ113" s="102"/>
      <c r="AR113" s="103">
        <f t="shared" si="5"/>
        <v>0</v>
      </c>
      <c r="AS113" s="104"/>
      <c r="AT113" s="104"/>
      <c r="AU113" s="104"/>
      <c r="AV113" s="104"/>
      <c r="AW113" s="105"/>
    </row>
    <row r="114" spans="1:49" ht="15.75" customHeight="1" x14ac:dyDescent="0.2">
      <c r="A114" s="13"/>
      <c r="B114" s="119"/>
      <c r="C114" s="137" t="s">
        <v>33</v>
      </c>
      <c r="D114" s="133"/>
      <c r="E114" s="133"/>
      <c r="F114" s="133"/>
      <c r="G114" s="134"/>
      <c r="H114" s="100"/>
      <c r="I114" s="101"/>
      <c r="J114" s="101"/>
      <c r="K114" s="101"/>
      <c r="L114" s="101"/>
      <c r="M114" s="102"/>
      <c r="N114" s="100"/>
      <c r="O114" s="101"/>
      <c r="P114" s="101"/>
      <c r="Q114" s="101"/>
      <c r="R114" s="101"/>
      <c r="S114" s="102"/>
      <c r="T114" s="100"/>
      <c r="U114" s="101"/>
      <c r="V114" s="101"/>
      <c r="W114" s="101"/>
      <c r="X114" s="101"/>
      <c r="Y114" s="102"/>
      <c r="Z114" s="100"/>
      <c r="AA114" s="101"/>
      <c r="AB114" s="101"/>
      <c r="AC114" s="101"/>
      <c r="AD114" s="101"/>
      <c r="AE114" s="102"/>
      <c r="AF114" s="100"/>
      <c r="AG114" s="101"/>
      <c r="AH114" s="101"/>
      <c r="AI114" s="101"/>
      <c r="AJ114" s="101"/>
      <c r="AK114" s="102"/>
      <c r="AL114" s="100"/>
      <c r="AM114" s="101"/>
      <c r="AN114" s="101"/>
      <c r="AO114" s="101"/>
      <c r="AP114" s="101"/>
      <c r="AQ114" s="102"/>
      <c r="AR114" s="103">
        <f t="shared" si="5"/>
        <v>0</v>
      </c>
      <c r="AS114" s="104"/>
      <c r="AT114" s="104"/>
      <c r="AU114" s="104"/>
      <c r="AV114" s="104"/>
      <c r="AW114" s="105"/>
    </row>
    <row r="115" spans="1:49" ht="15.75" customHeight="1" x14ac:dyDescent="0.2">
      <c r="A115" s="13"/>
      <c r="B115" s="119"/>
      <c r="C115" s="123" t="s">
        <v>34</v>
      </c>
      <c r="D115" s="124"/>
      <c r="E115" s="124"/>
      <c r="F115" s="133" t="s">
        <v>35</v>
      </c>
      <c r="G115" s="134"/>
      <c r="H115" s="100"/>
      <c r="I115" s="101"/>
      <c r="J115" s="101"/>
      <c r="K115" s="101"/>
      <c r="L115" s="101"/>
      <c r="M115" s="102"/>
      <c r="N115" s="100"/>
      <c r="O115" s="101"/>
      <c r="P115" s="101"/>
      <c r="Q115" s="101"/>
      <c r="R115" s="101"/>
      <c r="S115" s="102"/>
      <c r="T115" s="100"/>
      <c r="U115" s="101"/>
      <c r="V115" s="101"/>
      <c r="W115" s="101"/>
      <c r="X115" s="101"/>
      <c r="Y115" s="102"/>
      <c r="Z115" s="100"/>
      <c r="AA115" s="101"/>
      <c r="AB115" s="101"/>
      <c r="AC115" s="101"/>
      <c r="AD115" s="101"/>
      <c r="AE115" s="102"/>
      <c r="AF115" s="100"/>
      <c r="AG115" s="101"/>
      <c r="AH115" s="101"/>
      <c r="AI115" s="101"/>
      <c r="AJ115" s="101"/>
      <c r="AK115" s="102"/>
      <c r="AL115" s="100"/>
      <c r="AM115" s="101"/>
      <c r="AN115" s="101"/>
      <c r="AO115" s="101"/>
      <c r="AP115" s="101"/>
      <c r="AQ115" s="102"/>
      <c r="AR115" s="103">
        <f t="shared" si="5"/>
        <v>0</v>
      </c>
      <c r="AS115" s="104"/>
      <c r="AT115" s="104"/>
      <c r="AU115" s="104"/>
      <c r="AV115" s="104"/>
      <c r="AW115" s="105"/>
    </row>
    <row r="116" spans="1:49" ht="15.75" customHeight="1" x14ac:dyDescent="0.2">
      <c r="A116" s="13"/>
      <c r="B116" s="119"/>
      <c r="C116" s="123"/>
      <c r="D116" s="124"/>
      <c r="E116" s="124"/>
      <c r="F116" s="133" t="s">
        <v>36</v>
      </c>
      <c r="G116" s="134"/>
      <c r="H116" s="100"/>
      <c r="I116" s="101"/>
      <c r="J116" s="101"/>
      <c r="K116" s="101"/>
      <c r="L116" s="101"/>
      <c r="M116" s="102"/>
      <c r="N116" s="100"/>
      <c r="O116" s="101"/>
      <c r="P116" s="101"/>
      <c r="Q116" s="101"/>
      <c r="R116" s="101"/>
      <c r="S116" s="102"/>
      <c r="T116" s="100"/>
      <c r="U116" s="101"/>
      <c r="V116" s="101"/>
      <c r="W116" s="101"/>
      <c r="X116" s="101"/>
      <c r="Y116" s="102"/>
      <c r="Z116" s="100"/>
      <c r="AA116" s="101"/>
      <c r="AB116" s="101"/>
      <c r="AC116" s="101"/>
      <c r="AD116" s="101"/>
      <c r="AE116" s="102"/>
      <c r="AF116" s="100"/>
      <c r="AG116" s="101"/>
      <c r="AH116" s="101"/>
      <c r="AI116" s="101"/>
      <c r="AJ116" s="101"/>
      <c r="AK116" s="102"/>
      <c r="AL116" s="100"/>
      <c r="AM116" s="101"/>
      <c r="AN116" s="101"/>
      <c r="AO116" s="101"/>
      <c r="AP116" s="101"/>
      <c r="AQ116" s="102"/>
      <c r="AR116" s="103">
        <f t="shared" si="5"/>
        <v>0</v>
      </c>
      <c r="AS116" s="104"/>
      <c r="AT116" s="104"/>
      <c r="AU116" s="104"/>
      <c r="AV116" s="104"/>
      <c r="AW116" s="105"/>
    </row>
    <row r="117" spans="1:49" ht="15.75" customHeight="1" x14ac:dyDescent="0.2">
      <c r="A117" s="13"/>
      <c r="B117" s="119"/>
      <c r="C117" s="123" t="s">
        <v>37</v>
      </c>
      <c r="D117" s="124"/>
      <c r="E117" s="124"/>
      <c r="F117" s="133" t="s">
        <v>38</v>
      </c>
      <c r="G117" s="134"/>
      <c r="H117" s="100"/>
      <c r="I117" s="101"/>
      <c r="J117" s="101"/>
      <c r="K117" s="101"/>
      <c r="L117" s="101"/>
      <c r="M117" s="102"/>
      <c r="N117" s="100"/>
      <c r="O117" s="101"/>
      <c r="P117" s="101"/>
      <c r="Q117" s="101"/>
      <c r="R117" s="101"/>
      <c r="S117" s="102"/>
      <c r="T117" s="100"/>
      <c r="U117" s="101"/>
      <c r="V117" s="101"/>
      <c r="W117" s="101"/>
      <c r="X117" s="101"/>
      <c r="Y117" s="102"/>
      <c r="Z117" s="100"/>
      <c r="AA117" s="101"/>
      <c r="AB117" s="101"/>
      <c r="AC117" s="101"/>
      <c r="AD117" s="101"/>
      <c r="AE117" s="102"/>
      <c r="AF117" s="100"/>
      <c r="AG117" s="101"/>
      <c r="AH117" s="101"/>
      <c r="AI117" s="101"/>
      <c r="AJ117" s="101"/>
      <c r="AK117" s="102"/>
      <c r="AL117" s="100"/>
      <c r="AM117" s="101"/>
      <c r="AN117" s="101"/>
      <c r="AO117" s="101"/>
      <c r="AP117" s="101"/>
      <c r="AQ117" s="102"/>
      <c r="AR117" s="103">
        <f t="shared" si="5"/>
        <v>0</v>
      </c>
      <c r="AS117" s="104"/>
      <c r="AT117" s="104"/>
      <c r="AU117" s="104"/>
      <c r="AV117" s="104"/>
      <c r="AW117" s="105"/>
    </row>
    <row r="118" spans="1:49" ht="15.75" customHeight="1" x14ac:dyDescent="0.2">
      <c r="A118" s="13"/>
      <c r="B118" s="120"/>
      <c r="C118" s="135"/>
      <c r="D118" s="136"/>
      <c r="E118" s="136"/>
      <c r="F118" s="106" t="s">
        <v>39</v>
      </c>
      <c r="G118" s="107"/>
      <c r="H118" s="108"/>
      <c r="I118" s="109"/>
      <c r="J118" s="109"/>
      <c r="K118" s="109"/>
      <c r="L118" s="109"/>
      <c r="M118" s="110"/>
      <c r="N118" s="108"/>
      <c r="O118" s="109"/>
      <c r="P118" s="109"/>
      <c r="Q118" s="109"/>
      <c r="R118" s="109"/>
      <c r="S118" s="110"/>
      <c r="T118" s="108"/>
      <c r="U118" s="109"/>
      <c r="V118" s="109"/>
      <c r="W118" s="109"/>
      <c r="X118" s="109"/>
      <c r="Y118" s="110"/>
      <c r="Z118" s="108"/>
      <c r="AA118" s="109"/>
      <c r="AB118" s="109"/>
      <c r="AC118" s="109"/>
      <c r="AD118" s="109"/>
      <c r="AE118" s="110"/>
      <c r="AF118" s="108"/>
      <c r="AG118" s="109"/>
      <c r="AH118" s="109"/>
      <c r="AI118" s="109"/>
      <c r="AJ118" s="109"/>
      <c r="AK118" s="110"/>
      <c r="AL118" s="108"/>
      <c r="AM118" s="109"/>
      <c r="AN118" s="109"/>
      <c r="AO118" s="109"/>
      <c r="AP118" s="109"/>
      <c r="AQ118" s="110"/>
      <c r="AR118" s="111">
        <f t="shared" si="5"/>
        <v>0</v>
      </c>
      <c r="AS118" s="112"/>
      <c r="AT118" s="112"/>
      <c r="AU118" s="112"/>
      <c r="AV118" s="112"/>
      <c r="AW118" s="113"/>
    </row>
    <row r="119" spans="1:49" ht="15.75" customHeight="1" x14ac:dyDescent="0.2">
      <c r="A119" s="13"/>
      <c r="B119" s="114" t="s">
        <v>40</v>
      </c>
      <c r="C119" s="117"/>
      <c r="D119" s="117"/>
      <c r="E119" s="117"/>
      <c r="F119" s="117"/>
      <c r="G119" s="118"/>
      <c r="H119" s="97" t="str">
        <f>IF(SUM(H109:M118)=0,"",SUM(H109:M118))</f>
        <v/>
      </c>
      <c r="I119" s="98">
        <f>SUM(I109:I118)</f>
        <v>0</v>
      </c>
      <c r="J119" s="98">
        <f>SUM(J109:J118)</f>
        <v>0</v>
      </c>
      <c r="K119" s="98">
        <f>SUM(K109:K118)</f>
        <v>0</v>
      </c>
      <c r="L119" s="98">
        <f>SUM(L109:L118)</f>
        <v>0</v>
      </c>
      <c r="M119" s="99">
        <f>SUM(M109:M118)</f>
        <v>0</v>
      </c>
      <c r="N119" s="97" t="str">
        <f>IF(SUM(N109:S118)=0,"",SUM(N109:S118))</f>
        <v/>
      </c>
      <c r="O119" s="98">
        <f>SUM(O109:O118)</f>
        <v>0</v>
      </c>
      <c r="P119" s="98">
        <f>SUM(P109:P118)</f>
        <v>0</v>
      </c>
      <c r="Q119" s="98">
        <f>SUM(Q109:Q118)</f>
        <v>0</v>
      </c>
      <c r="R119" s="98">
        <f>SUM(R109:R118)</f>
        <v>0</v>
      </c>
      <c r="S119" s="99">
        <f>SUM(S109:S118)</f>
        <v>0</v>
      </c>
      <c r="T119" s="97" t="str">
        <f>IF(SUM(T109:Y118)=0,"",SUM(T109:Y118))</f>
        <v/>
      </c>
      <c r="U119" s="98">
        <f>SUM(U109:U118)</f>
        <v>0</v>
      </c>
      <c r="V119" s="98">
        <f>SUM(V109:V118)</f>
        <v>0</v>
      </c>
      <c r="W119" s="98">
        <f>SUM(W109:W118)</f>
        <v>0</v>
      </c>
      <c r="X119" s="98">
        <f>SUM(X109:X118)</f>
        <v>0</v>
      </c>
      <c r="Y119" s="99">
        <f>SUM(Y109:Y118)</f>
        <v>0</v>
      </c>
      <c r="Z119" s="97" t="str">
        <f>IF(SUM(Z109:AE118)=0,"",SUM(Z109:AE118))</f>
        <v/>
      </c>
      <c r="AA119" s="98">
        <f>SUM(AA109:AA118)</f>
        <v>0</v>
      </c>
      <c r="AB119" s="98">
        <f>SUM(AB109:AB118)</f>
        <v>0</v>
      </c>
      <c r="AC119" s="98">
        <f>SUM(AC109:AC118)</f>
        <v>0</v>
      </c>
      <c r="AD119" s="98">
        <f>SUM(AD109:AD118)</f>
        <v>0</v>
      </c>
      <c r="AE119" s="99">
        <f>SUM(AE109:AE118)</f>
        <v>0</v>
      </c>
      <c r="AF119" s="97" t="str">
        <f>IF(SUM(AF109:AK118)=0,"",SUM(AF109:AK118))</f>
        <v/>
      </c>
      <c r="AG119" s="98">
        <f>SUM(AG109:AG118)</f>
        <v>0</v>
      </c>
      <c r="AH119" s="98">
        <f>SUM(AH109:AH118)</f>
        <v>0</v>
      </c>
      <c r="AI119" s="98">
        <f>SUM(AI109:AI118)</f>
        <v>0</v>
      </c>
      <c r="AJ119" s="98">
        <f>SUM(AJ109:AJ118)</f>
        <v>0</v>
      </c>
      <c r="AK119" s="99">
        <f>SUM(AK109:AK118)</f>
        <v>0</v>
      </c>
      <c r="AL119" s="97" t="str">
        <f>IF(SUM(AL109:AQ118)=0,"",SUM(AL109:AQ118))</f>
        <v/>
      </c>
      <c r="AM119" s="98">
        <f>SUM(AM109:AM118)</f>
        <v>0</v>
      </c>
      <c r="AN119" s="98">
        <f>SUM(AN109:AN118)</f>
        <v>0</v>
      </c>
      <c r="AO119" s="98">
        <f>SUM(AO109:AO118)</f>
        <v>0</v>
      </c>
      <c r="AP119" s="98">
        <f>SUM(AP109:AP118)</f>
        <v>0</v>
      </c>
      <c r="AQ119" s="99">
        <f>SUM(AQ109:AQ118)</f>
        <v>0</v>
      </c>
      <c r="AR119" s="97">
        <f t="shared" si="5"/>
        <v>0</v>
      </c>
      <c r="AS119" s="98"/>
      <c r="AT119" s="98"/>
      <c r="AU119" s="98"/>
      <c r="AV119" s="98"/>
      <c r="AW119" s="99"/>
    </row>
    <row r="120" spans="1:49" ht="15.75" customHeight="1" x14ac:dyDescent="0.2">
      <c r="A120" s="13"/>
      <c r="B120" s="119" t="s">
        <v>41</v>
      </c>
      <c r="C120" s="121" t="s">
        <v>26</v>
      </c>
      <c r="D120" s="122"/>
      <c r="E120" s="122"/>
      <c r="F120" s="125" t="s">
        <v>42</v>
      </c>
      <c r="G120" s="126"/>
      <c r="H120" s="127"/>
      <c r="I120" s="128"/>
      <c r="J120" s="128"/>
      <c r="K120" s="128"/>
      <c r="L120" s="128"/>
      <c r="M120" s="129"/>
      <c r="N120" s="127"/>
      <c r="O120" s="128"/>
      <c r="P120" s="128"/>
      <c r="Q120" s="128"/>
      <c r="R120" s="128"/>
      <c r="S120" s="129"/>
      <c r="T120" s="127"/>
      <c r="U120" s="128"/>
      <c r="V120" s="128"/>
      <c r="W120" s="128"/>
      <c r="X120" s="128"/>
      <c r="Y120" s="129"/>
      <c r="Z120" s="127"/>
      <c r="AA120" s="128"/>
      <c r="AB120" s="128"/>
      <c r="AC120" s="128"/>
      <c r="AD120" s="128"/>
      <c r="AE120" s="129"/>
      <c r="AF120" s="127"/>
      <c r="AG120" s="128"/>
      <c r="AH120" s="128"/>
      <c r="AI120" s="128"/>
      <c r="AJ120" s="128"/>
      <c r="AK120" s="129"/>
      <c r="AL120" s="127"/>
      <c r="AM120" s="128"/>
      <c r="AN120" s="128"/>
      <c r="AO120" s="128"/>
      <c r="AP120" s="128"/>
      <c r="AQ120" s="129"/>
      <c r="AR120" s="130">
        <f t="shared" si="5"/>
        <v>0</v>
      </c>
      <c r="AS120" s="131"/>
      <c r="AT120" s="131"/>
      <c r="AU120" s="131"/>
      <c r="AV120" s="131"/>
      <c r="AW120" s="132"/>
    </row>
    <row r="121" spans="1:49" ht="15.75" customHeight="1" x14ac:dyDescent="0.2">
      <c r="A121" s="13"/>
      <c r="B121" s="119"/>
      <c r="C121" s="123"/>
      <c r="D121" s="124"/>
      <c r="E121" s="124"/>
      <c r="F121" s="133" t="s">
        <v>43</v>
      </c>
      <c r="G121" s="134"/>
      <c r="H121" s="100"/>
      <c r="I121" s="101"/>
      <c r="J121" s="101"/>
      <c r="K121" s="101"/>
      <c r="L121" s="101"/>
      <c r="M121" s="102"/>
      <c r="N121" s="100"/>
      <c r="O121" s="101"/>
      <c r="P121" s="101"/>
      <c r="Q121" s="101"/>
      <c r="R121" s="101"/>
      <c r="S121" s="102"/>
      <c r="T121" s="100"/>
      <c r="U121" s="101"/>
      <c r="V121" s="101"/>
      <c r="W121" s="101"/>
      <c r="X121" s="101"/>
      <c r="Y121" s="102"/>
      <c r="Z121" s="100"/>
      <c r="AA121" s="101"/>
      <c r="AB121" s="101"/>
      <c r="AC121" s="101"/>
      <c r="AD121" s="101"/>
      <c r="AE121" s="102"/>
      <c r="AF121" s="100"/>
      <c r="AG121" s="101"/>
      <c r="AH121" s="101"/>
      <c r="AI121" s="101"/>
      <c r="AJ121" s="101"/>
      <c r="AK121" s="102"/>
      <c r="AL121" s="100"/>
      <c r="AM121" s="101"/>
      <c r="AN121" s="101"/>
      <c r="AO121" s="101"/>
      <c r="AP121" s="101"/>
      <c r="AQ121" s="102"/>
      <c r="AR121" s="103">
        <f t="shared" si="5"/>
        <v>0</v>
      </c>
      <c r="AS121" s="104"/>
      <c r="AT121" s="104"/>
      <c r="AU121" s="104"/>
      <c r="AV121" s="104"/>
      <c r="AW121" s="105"/>
    </row>
    <row r="122" spans="1:49" ht="15.75" customHeight="1" x14ac:dyDescent="0.2">
      <c r="A122" s="13"/>
      <c r="B122" s="119"/>
      <c r="C122" s="123" t="s">
        <v>29</v>
      </c>
      <c r="D122" s="124"/>
      <c r="E122" s="124"/>
      <c r="F122" s="133" t="s">
        <v>44</v>
      </c>
      <c r="G122" s="134"/>
      <c r="H122" s="100"/>
      <c r="I122" s="101"/>
      <c r="J122" s="101"/>
      <c r="K122" s="101"/>
      <c r="L122" s="101"/>
      <c r="M122" s="102"/>
      <c r="N122" s="100"/>
      <c r="O122" s="101"/>
      <c r="P122" s="101"/>
      <c r="Q122" s="101"/>
      <c r="R122" s="101"/>
      <c r="S122" s="102"/>
      <c r="T122" s="100"/>
      <c r="U122" s="101"/>
      <c r="V122" s="101"/>
      <c r="W122" s="101"/>
      <c r="X122" s="101"/>
      <c r="Y122" s="102"/>
      <c r="Z122" s="100"/>
      <c r="AA122" s="101"/>
      <c r="AB122" s="101"/>
      <c r="AC122" s="101"/>
      <c r="AD122" s="101"/>
      <c r="AE122" s="102"/>
      <c r="AF122" s="100"/>
      <c r="AG122" s="101"/>
      <c r="AH122" s="101"/>
      <c r="AI122" s="101"/>
      <c r="AJ122" s="101"/>
      <c r="AK122" s="102"/>
      <c r="AL122" s="100"/>
      <c r="AM122" s="101"/>
      <c r="AN122" s="101"/>
      <c r="AO122" s="101"/>
      <c r="AP122" s="101"/>
      <c r="AQ122" s="102"/>
      <c r="AR122" s="103">
        <f t="shared" si="5"/>
        <v>0</v>
      </c>
      <c r="AS122" s="104"/>
      <c r="AT122" s="104"/>
      <c r="AU122" s="104"/>
      <c r="AV122" s="104"/>
      <c r="AW122" s="105"/>
    </row>
    <row r="123" spans="1:49" ht="15.75" customHeight="1" x14ac:dyDescent="0.2">
      <c r="A123" s="13"/>
      <c r="B123" s="120"/>
      <c r="C123" s="135"/>
      <c r="D123" s="136"/>
      <c r="E123" s="136"/>
      <c r="F123" s="106" t="s">
        <v>45</v>
      </c>
      <c r="G123" s="107"/>
      <c r="H123" s="108"/>
      <c r="I123" s="109"/>
      <c r="J123" s="109"/>
      <c r="K123" s="109"/>
      <c r="L123" s="109"/>
      <c r="M123" s="110"/>
      <c r="N123" s="108"/>
      <c r="O123" s="109"/>
      <c r="P123" s="109"/>
      <c r="Q123" s="109"/>
      <c r="R123" s="109"/>
      <c r="S123" s="110"/>
      <c r="T123" s="108"/>
      <c r="U123" s="109"/>
      <c r="V123" s="109"/>
      <c r="W123" s="109"/>
      <c r="X123" s="109"/>
      <c r="Y123" s="110"/>
      <c r="Z123" s="108"/>
      <c r="AA123" s="109"/>
      <c r="AB123" s="109"/>
      <c r="AC123" s="109"/>
      <c r="AD123" s="109"/>
      <c r="AE123" s="110"/>
      <c r="AF123" s="108"/>
      <c r="AG123" s="109"/>
      <c r="AH123" s="109"/>
      <c r="AI123" s="109"/>
      <c r="AJ123" s="109"/>
      <c r="AK123" s="110"/>
      <c r="AL123" s="108"/>
      <c r="AM123" s="109"/>
      <c r="AN123" s="109"/>
      <c r="AO123" s="109"/>
      <c r="AP123" s="109"/>
      <c r="AQ123" s="110"/>
      <c r="AR123" s="111">
        <f t="shared" si="5"/>
        <v>0</v>
      </c>
      <c r="AS123" s="112"/>
      <c r="AT123" s="112"/>
      <c r="AU123" s="112"/>
      <c r="AV123" s="112"/>
      <c r="AW123" s="113"/>
    </row>
    <row r="124" spans="1:49" ht="15.75" customHeight="1" x14ac:dyDescent="0.2">
      <c r="A124" s="13"/>
      <c r="B124" s="114" t="s">
        <v>46</v>
      </c>
      <c r="C124" s="115"/>
      <c r="D124" s="115"/>
      <c r="E124" s="115"/>
      <c r="F124" s="115"/>
      <c r="G124" s="116"/>
      <c r="H124" s="97" t="str">
        <f>IF(SUM(H120:M123)=0,"",SUM(H120:M123))</f>
        <v/>
      </c>
      <c r="I124" s="98">
        <f>SUM(I120:I123)</f>
        <v>0</v>
      </c>
      <c r="J124" s="98">
        <f>SUM(J120:J123)</f>
        <v>0</v>
      </c>
      <c r="K124" s="98">
        <f>SUM(K120:K123)</f>
        <v>0</v>
      </c>
      <c r="L124" s="98">
        <f>SUM(L120:L123)</f>
        <v>0</v>
      </c>
      <c r="M124" s="99">
        <f>SUM(M120:M123)</f>
        <v>0</v>
      </c>
      <c r="N124" s="97" t="str">
        <f>IF(SUM(N120:S123)=0,"",SUM(N120:S123))</f>
        <v/>
      </c>
      <c r="O124" s="98">
        <f>SUM(O120:O123)</f>
        <v>0</v>
      </c>
      <c r="P124" s="98">
        <f>SUM(P120:P123)</f>
        <v>0</v>
      </c>
      <c r="Q124" s="98">
        <f>SUM(Q120:Q123)</f>
        <v>0</v>
      </c>
      <c r="R124" s="98">
        <f>SUM(R120:R123)</f>
        <v>0</v>
      </c>
      <c r="S124" s="99">
        <f>SUM(S120:S123)</f>
        <v>0</v>
      </c>
      <c r="T124" s="97" t="str">
        <f>IF(SUM(T120:Y123)=0,"",SUM(T120:Y123))</f>
        <v/>
      </c>
      <c r="U124" s="98">
        <f>SUM(U120:U123)</f>
        <v>0</v>
      </c>
      <c r="V124" s="98">
        <f>SUM(V120:V123)</f>
        <v>0</v>
      </c>
      <c r="W124" s="98">
        <f>SUM(W120:W123)</f>
        <v>0</v>
      </c>
      <c r="X124" s="98">
        <f>SUM(X120:X123)</f>
        <v>0</v>
      </c>
      <c r="Y124" s="99">
        <f>SUM(Y120:Y123)</f>
        <v>0</v>
      </c>
      <c r="Z124" s="97" t="str">
        <f>IF(SUM(Z120:AE123)=0,"",SUM(Z120:AE123))</f>
        <v/>
      </c>
      <c r="AA124" s="98">
        <f>SUM(AA120:AA123)</f>
        <v>0</v>
      </c>
      <c r="AB124" s="98">
        <f>SUM(AB120:AB123)</f>
        <v>0</v>
      </c>
      <c r="AC124" s="98">
        <f>SUM(AC120:AC123)</f>
        <v>0</v>
      </c>
      <c r="AD124" s="98">
        <f>SUM(AD120:AD123)</f>
        <v>0</v>
      </c>
      <c r="AE124" s="99">
        <f>SUM(AE120:AE123)</f>
        <v>0</v>
      </c>
      <c r="AF124" s="97" t="str">
        <f>IF(SUM(AF120:AK123)=0,"",SUM(AF120:AK123))</f>
        <v/>
      </c>
      <c r="AG124" s="98">
        <f>SUM(AG120:AG123)</f>
        <v>0</v>
      </c>
      <c r="AH124" s="98">
        <f>SUM(AH120:AH123)</f>
        <v>0</v>
      </c>
      <c r="AI124" s="98">
        <f>SUM(AI120:AI123)</f>
        <v>0</v>
      </c>
      <c r="AJ124" s="98">
        <f>SUM(AJ120:AJ123)</f>
        <v>0</v>
      </c>
      <c r="AK124" s="99">
        <f>SUM(AK120:AK123)</f>
        <v>0</v>
      </c>
      <c r="AL124" s="97" t="str">
        <f>IF(SUM(AL120:AQ123)=0,"",SUM(AL120:AQ123))</f>
        <v/>
      </c>
      <c r="AM124" s="98">
        <f>SUM(AM120:AM123)</f>
        <v>0</v>
      </c>
      <c r="AN124" s="98">
        <f>SUM(AN120:AN123)</f>
        <v>0</v>
      </c>
      <c r="AO124" s="98">
        <f>SUM(AO120:AO123)</f>
        <v>0</v>
      </c>
      <c r="AP124" s="98">
        <f>SUM(AP120:AP123)</f>
        <v>0</v>
      </c>
      <c r="AQ124" s="99">
        <f>SUM(AQ120:AQ123)</f>
        <v>0</v>
      </c>
      <c r="AR124" s="97">
        <f t="shared" si="5"/>
        <v>0</v>
      </c>
      <c r="AS124" s="98"/>
      <c r="AT124" s="98"/>
      <c r="AU124" s="98"/>
      <c r="AV124" s="98"/>
      <c r="AW124" s="99"/>
    </row>
    <row r="125" spans="1:49" ht="15.75" customHeight="1" x14ac:dyDescent="0.2">
      <c r="A125" s="13"/>
      <c r="B125" s="94" t="s">
        <v>47</v>
      </c>
      <c r="C125" s="95"/>
      <c r="D125" s="95"/>
      <c r="E125" s="95"/>
      <c r="F125" s="95"/>
      <c r="G125" s="96"/>
      <c r="H125" s="97" t="str">
        <f>IF(SUM(H124,H119)=0,"",SUM(H124,H119))</f>
        <v/>
      </c>
      <c r="I125" s="98">
        <f>SUM(I124,I119)</f>
        <v>0</v>
      </c>
      <c r="J125" s="98">
        <f>SUM(J124,J119)</f>
        <v>0</v>
      </c>
      <c r="K125" s="98">
        <f>SUM(K124,K119)</f>
        <v>0</v>
      </c>
      <c r="L125" s="98">
        <f>SUM(L124,L119)</f>
        <v>0</v>
      </c>
      <c r="M125" s="99">
        <f>SUM(M124,M119)</f>
        <v>0</v>
      </c>
      <c r="N125" s="97" t="str">
        <f>IF(SUM(N124,N119)=0,"",SUM(N124,N119))</f>
        <v/>
      </c>
      <c r="O125" s="98">
        <f>SUM(O124,O119)</f>
        <v>0</v>
      </c>
      <c r="P125" s="98">
        <f>SUM(P124,P119)</f>
        <v>0</v>
      </c>
      <c r="Q125" s="98">
        <f>SUM(Q124,Q119)</f>
        <v>0</v>
      </c>
      <c r="R125" s="98">
        <f>SUM(R124,R119)</f>
        <v>0</v>
      </c>
      <c r="S125" s="99">
        <f>SUM(S124,S119)</f>
        <v>0</v>
      </c>
      <c r="T125" s="97" t="str">
        <f>IF(SUM(T124,T119)=0,"",SUM(T124,T119))</f>
        <v/>
      </c>
      <c r="U125" s="98">
        <f>SUM(U124,U119)</f>
        <v>0</v>
      </c>
      <c r="V125" s="98">
        <f>SUM(V124,V119)</f>
        <v>0</v>
      </c>
      <c r="W125" s="98">
        <f>SUM(W124,W119)</f>
        <v>0</v>
      </c>
      <c r="X125" s="98">
        <f>SUM(X124,X119)</f>
        <v>0</v>
      </c>
      <c r="Y125" s="99">
        <f>SUM(Y124,Y119)</f>
        <v>0</v>
      </c>
      <c r="Z125" s="97" t="str">
        <f>IF(SUM(Z124,Z119)=0,"",SUM(Z124,Z119))</f>
        <v/>
      </c>
      <c r="AA125" s="98">
        <f>SUM(AA124,AA119)</f>
        <v>0</v>
      </c>
      <c r="AB125" s="98">
        <f>SUM(AB124,AB119)</f>
        <v>0</v>
      </c>
      <c r="AC125" s="98">
        <f>SUM(AC124,AC119)</f>
        <v>0</v>
      </c>
      <c r="AD125" s="98">
        <f>SUM(AD124,AD119)</f>
        <v>0</v>
      </c>
      <c r="AE125" s="99">
        <f>SUM(AE124,AE119)</f>
        <v>0</v>
      </c>
      <c r="AF125" s="97" t="str">
        <f>IF(SUM(AF124,AF119)=0,"",SUM(AF124,AF119))</f>
        <v/>
      </c>
      <c r="AG125" s="98">
        <f t="shared" ref="AG125:AK125" si="6">SUM(AG124,AG119)</f>
        <v>0</v>
      </c>
      <c r="AH125" s="98">
        <f t="shared" si="6"/>
        <v>0</v>
      </c>
      <c r="AI125" s="98">
        <f t="shared" si="6"/>
        <v>0</v>
      </c>
      <c r="AJ125" s="98">
        <f t="shared" si="6"/>
        <v>0</v>
      </c>
      <c r="AK125" s="99">
        <f t="shared" si="6"/>
        <v>0</v>
      </c>
      <c r="AL125" s="97" t="str">
        <f>IF(SUM(AL124,AL119)=0,"",SUM(AL124,AL119))</f>
        <v/>
      </c>
      <c r="AM125" s="98">
        <f>SUM(AM124,AM119)</f>
        <v>0</v>
      </c>
      <c r="AN125" s="98">
        <f>SUM(AN124,AN119)</f>
        <v>0</v>
      </c>
      <c r="AO125" s="98">
        <f>SUM(AO124,AO119)</f>
        <v>0</v>
      </c>
      <c r="AP125" s="98">
        <f>SUM(AP124,AP119)</f>
        <v>0</v>
      </c>
      <c r="AQ125" s="99">
        <f>SUM(AQ124,AQ119)</f>
        <v>0</v>
      </c>
      <c r="AR125" s="97">
        <f t="shared" si="5"/>
        <v>0</v>
      </c>
      <c r="AS125" s="98"/>
      <c r="AT125" s="98"/>
      <c r="AU125" s="98"/>
      <c r="AV125" s="98"/>
      <c r="AW125" s="99"/>
    </row>
    <row r="126" spans="1:49" ht="15.75" customHeight="1" x14ac:dyDescent="0.2">
      <c r="A126" s="13"/>
      <c r="B126" s="13"/>
      <c r="C126" s="13"/>
      <c r="D126" s="13"/>
      <c r="E126" s="13"/>
      <c r="F126" s="13"/>
      <c r="G126" s="13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</row>
    <row r="127" spans="1:49" ht="12.75" customHeight="1" x14ac:dyDescent="0.2">
      <c r="A127" s="138" t="str">
        <f>回答先</f>
        <v>回答先：一般社団法人 日本自動車部品工業会　業務部</v>
      </c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9" t="str">
        <f>回答先メールアドレス</f>
        <v>gyoumu@japia.or.jp</v>
      </c>
      <c r="Q127" s="139"/>
      <c r="R127" s="139"/>
      <c r="S127" s="139"/>
      <c r="T127" s="139"/>
      <c r="U127" s="139"/>
      <c r="V127" s="139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s="3" customFormat="1" ht="12.75" customHeight="1" x14ac:dyDescent="0.2">
      <c r="A128" s="140" t="str">
        <f>回答先_注釈</f>
        <v>　　　　(Excel形式で返送願います。)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</row>
    <row r="129" spans="1:49" ht="12.75" customHeight="1" x14ac:dyDescent="0.2">
      <c r="AM129" s="141" t="str">
        <f>IF(支部コード="","",支部コード)</f>
        <v/>
      </c>
      <c r="AN129" s="142"/>
      <c r="AO129" s="142"/>
      <c r="AP129" s="145" t="s">
        <v>8</v>
      </c>
      <c r="AQ129" s="145"/>
      <c r="AR129" s="145"/>
      <c r="AS129" s="147" t="str">
        <f>IF(会員コード="","",会員コード)</f>
        <v/>
      </c>
      <c r="AT129" s="147"/>
      <c r="AU129" s="147"/>
      <c r="AV129" s="147"/>
      <c r="AW129" s="148"/>
    </row>
    <row r="130" spans="1:49" ht="12.75" customHeight="1" x14ac:dyDescent="0.2">
      <c r="AM130" s="143"/>
      <c r="AN130" s="144"/>
      <c r="AO130" s="144"/>
      <c r="AP130" s="146"/>
      <c r="AQ130" s="146"/>
      <c r="AR130" s="146"/>
      <c r="AS130" s="149"/>
      <c r="AT130" s="149"/>
      <c r="AU130" s="149"/>
      <c r="AV130" s="149"/>
      <c r="AW130" s="150"/>
    </row>
    <row r="131" spans="1:49" ht="12.75" customHeight="1" x14ac:dyDescent="0.2">
      <c r="AM131" s="4"/>
      <c r="AN131" s="4"/>
      <c r="AO131" s="4"/>
      <c r="AP131" s="5"/>
      <c r="AQ131" s="5"/>
      <c r="AR131" s="5"/>
      <c r="AS131" s="6"/>
      <c r="AT131" s="6"/>
      <c r="AU131" s="6"/>
      <c r="AV131" s="6"/>
      <c r="AW131" s="6"/>
    </row>
    <row r="132" spans="1:49" ht="12.75" customHeight="1" x14ac:dyDescent="0.2">
      <c r="O132" s="151" t="str">
        <f>タイトル</f>
        <v>２０22年度「自動車部品出荷動向調査（秘）」</v>
      </c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3"/>
    </row>
    <row r="133" spans="1:49" ht="12.75" customHeight="1" x14ac:dyDescent="0.2">
      <c r="O133" s="154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6"/>
    </row>
    <row r="134" spans="1:49" ht="12.75" customHeight="1" x14ac:dyDescent="0.2"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49" ht="21" customHeight="1" x14ac:dyDescent="0.2">
      <c r="A135" s="157" t="str">
        <f>概況</f>
        <v>Ⅰ.  会社概況（２０２3年３月３１日現在）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8"/>
      <c r="X135" s="8"/>
      <c r="Y135" s="8"/>
      <c r="Z135" s="8"/>
      <c r="AA135" s="8"/>
      <c r="AB135" s="8"/>
      <c r="AC135" s="8"/>
      <c r="AD135" s="9">
        <f>マル秘</f>
        <v>0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</row>
    <row r="136" spans="1:49" ht="15" customHeight="1" x14ac:dyDescent="0.2">
      <c r="B136" s="158" t="str">
        <f>会社名_タイトル</f>
        <v>会 社 名</v>
      </c>
      <c r="C136" s="159"/>
      <c r="D136" s="159"/>
      <c r="E136" s="160"/>
      <c r="F136" s="164" t="str">
        <f>IF(会社名="","",会社名)</f>
        <v/>
      </c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6"/>
      <c r="AG136" s="167" t="str">
        <f>AG94</f>
        <v>担当部署名</v>
      </c>
      <c r="AH136" s="167"/>
      <c r="AI136" s="167"/>
      <c r="AJ136" s="167"/>
      <c r="AK136" s="167"/>
      <c r="AL136" s="168">
        <f>担当部署名</f>
        <v>0</v>
      </c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70"/>
    </row>
    <row r="137" spans="1:49" ht="15" customHeight="1" x14ac:dyDescent="0.2">
      <c r="B137" s="161"/>
      <c r="C137" s="162"/>
      <c r="D137" s="162"/>
      <c r="E137" s="163"/>
      <c r="F137" s="164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6"/>
      <c r="AF137" s="10"/>
      <c r="AG137" s="167" t="str">
        <f>AG95</f>
        <v>担 当 者 名</v>
      </c>
      <c r="AH137" s="167"/>
      <c r="AI137" s="167"/>
      <c r="AJ137" s="167"/>
      <c r="AK137" s="167"/>
      <c r="AL137" s="168">
        <f>担当者名</f>
        <v>0</v>
      </c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2"/>
    </row>
    <row r="138" spans="1:49" ht="15" customHeight="1" x14ac:dyDescent="0.2">
      <c r="B138" s="173" t="str">
        <f>資本金_タイトル</f>
        <v>資 本 金</v>
      </c>
      <c r="C138" s="174"/>
      <c r="D138" s="174"/>
      <c r="E138" s="175"/>
      <c r="F138" s="176" t="str">
        <f>IF(資本金="","",資本金)</f>
        <v/>
      </c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8" t="str">
        <f>資本金_単位</f>
        <v>　百万円</v>
      </c>
      <c r="T138" s="178"/>
      <c r="U138" s="178"/>
      <c r="V138" s="179"/>
      <c r="AG138" s="167" t="str">
        <f>AG96</f>
        <v>Ｔ　Ｅ　Ｌ</v>
      </c>
      <c r="AH138" s="167"/>
      <c r="AI138" s="167"/>
      <c r="AJ138" s="167"/>
      <c r="AK138" s="167"/>
      <c r="AL138" s="168">
        <f>TEL</f>
        <v>0</v>
      </c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2"/>
    </row>
    <row r="139" spans="1:49" ht="15" customHeight="1" x14ac:dyDescent="0.2">
      <c r="B139" s="173" t="str">
        <f>従業員数_タイトル</f>
        <v>従業員数</v>
      </c>
      <c r="C139" s="174"/>
      <c r="D139" s="174"/>
      <c r="E139" s="175"/>
      <c r="F139" s="180" t="str">
        <f>従業員数_注釈</f>
        <v>※ 単独の正規従業員数</v>
      </c>
      <c r="G139" s="181"/>
      <c r="H139" s="181"/>
      <c r="I139" s="181"/>
      <c r="J139" s="181"/>
      <c r="K139" s="181"/>
      <c r="L139" s="181"/>
      <c r="M139" s="177" t="str">
        <f>IF(従業員数="","",従業員数)</f>
        <v/>
      </c>
      <c r="N139" s="177"/>
      <c r="O139" s="177"/>
      <c r="P139" s="177"/>
      <c r="Q139" s="177"/>
      <c r="R139" s="177"/>
      <c r="S139" s="178" t="str">
        <f>従業員数_単位</f>
        <v>　人</v>
      </c>
      <c r="T139" s="178"/>
      <c r="U139" s="178"/>
      <c r="V139" s="179"/>
      <c r="AG139" s="247" t="str">
        <f>AG97</f>
        <v>メールアドレス</v>
      </c>
      <c r="AH139" s="247"/>
      <c r="AI139" s="247"/>
      <c r="AJ139" s="247"/>
      <c r="AK139" s="247"/>
      <c r="AL139" s="248">
        <f>FAX</f>
        <v>0</v>
      </c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50"/>
    </row>
    <row r="140" spans="1:49" ht="15" customHeight="1" x14ac:dyDescent="0.2">
      <c r="A140" s="11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AG140" s="159"/>
      <c r="AH140" s="159"/>
      <c r="AI140" s="159"/>
      <c r="AJ140" s="159"/>
      <c r="AK140" s="159"/>
      <c r="AL140" s="249">
        <f>メールアドレス</f>
        <v>0</v>
      </c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</row>
    <row r="141" spans="1:49" ht="21" customHeight="1" x14ac:dyDescent="0.2">
      <c r="A141" s="184" t="str">
        <f>出荷額1</f>
        <v>Ⅱ. （1）２０２2年度の貴社単独の自動車部品出荷額の状況（２０２2年４月～２０２3年３月までの出荷動向）</v>
      </c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</row>
    <row r="142" spans="1:49" ht="13.5" customHeight="1" x14ac:dyDescent="0.2">
      <c r="B142" s="185" t="s">
        <v>18</v>
      </c>
      <c r="C142" s="186"/>
      <c r="D142" s="186"/>
      <c r="E142" s="186"/>
      <c r="F142" s="186"/>
      <c r="G142" s="187"/>
      <c r="H142" s="186" t="str">
        <f>部品出荷額_A</f>
        <v>自動車部品出荷額 [A]</v>
      </c>
      <c r="I142" s="186"/>
      <c r="J142" s="186"/>
      <c r="K142" s="186"/>
      <c r="L142" s="186"/>
      <c r="M142" s="186"/>
      <c r="N142" s="186"/>
      <c r="O142" s="186"/>
      <c r="P142" s="186"/>
      <c r="Q142" s="187"/>
      <c r="R142" s="185" t="str">
        <f>部品出荷額以外_B</f>
        <v>自動車部品出荷額以外 [B]</v>
      </c>
      <c r="S142" s="186"/>
      <c r="T142" s="186"/>
      <c r="U142" s="186"/>
      <c r="V142" s="186"/>
      <c r="W142" s="186"/>
      <c r="X142" s="186"/>
      <c r="Y142" s="186"/>
      <c r="Z142" s="186"/>
      <c r="AA142" s="187"/>
      <c r="AB142" s="194" t="str">
        <f>売上高_C</f>
        <v>合計 [C] （=[A]+[B]）
※貴社単独の売上高です</v>
      </c>
      <c r="AC142" s="195"/>
      <c r="AD142" s="195"/>
      <c r="AE142" s="195"/>
      <c r="AF142" s="195"/>
      <c r="AG142" s="195"/>
      <c r="AH142" s="195"/>
      <c r="AI142" s="195"/>
      <c r="AJ142" s="195"/>
      <c r="AK142" s="196"/>
      <c r="AO142" s="301" t="s">
        <v>95</v>
      </c>
      <c r="AP142" s="302"/>
      <c r="AQ142" s="302"/>
      <c r="AR142" s="302"/>
      <c r="AS142" s="302"/>
      <c r="AT142" s="302"/>
      <c r="AU142" s="302"/>
      <c r="AV142" s="302"/>
      <c r="AW142" s="303"/>
    </row>
    <row r="143" spans="1:49" ht="13.5" customHeight="1" x14ac:dyDescent="0.2">
      <c r="A143" s="8"/>
      <c r="B143" s="188"/>
      <c r="C143" s="189"/>
      <c r="D143" s="189"/>
      <c r="E143" s="189"/>
      <c r="F143" s="189"/>
      <c r="G143" s="190"/>
      <c r="H143" s="189"/>
      <c r="I143" s="189"/>
      <c r="J143" s="189"/>
      <c r="K143" s="189"/>
      <c r="L143" s="189"/>
      <c r="M143" s="189"/>
      <c r="N143" s="189"/>
      <c r="O143" s="192"/>
      <c r="P143" s="192"/>
      <c r="Q143" s="193"/>
      <c r="R143" s="191"/>
      <c r="S143" s="192"/>
      <c r="T143" s="192"/>
      <c r="U143" s="192"/>
      <c r="V143" s="192"/>
      <c r="W143" s="192"/>
      <c r="X143" s="192"/>
      <c r="Y143" s="192"/>
      <c r="Z143" s="192"/>
      <c r="AA143" s="193"/>
      <c r="AB143" s="197"/>
      <c r="AC143" s="198"/>
      <c r="AD143" s="198"/>
      <c r="AE143" s="198"/>
      <c r="AF143" s="198"/>
      <c r="AG143" s="198"/>
      <c r="AH143" s="198"/>
      <c r="AI143" s="198"/>
      <c r="AJ143" s="198"/>
      <c r="AK143" s="199"/>
      <c r="AO143" s="355"/>
      <c r="AP143" s="306"/>
      <c r="AQ143" s="306"/>
      <c r="AR143" s="306"/>
      <c r="AS143" s="306"/>
      <c r="AT143" s="306"/>
      <c r="AU143" s="306"/>
      <c r="AV143" s="306"/>
      <c r="AW143" s="307"/>
    </row>
    <row r="144" spans="1:49" ht="13.5" customHeight="1" x14ac:dyDescent="0.2">
      <c r="A144" s="8"/>
      <c r="B144" s="188"/>
      <c r="C144" s="189"/>
      <c r="D144" s="189"/>
      <c r="E144" s="189"/>
      <c r="F144" s="189"/>
      <c r="G144" s="189"/>
      <c r="H144" s="200"/>
      <c r="I144" s="201"/>
      <c r="J144" s="201"/>
      <c r="K144" s="201"/>
      <c r="L144" s="201"/>
      <c r="M144" s="201"/>
      <c r="N144" s="202"/>
      <c r="O144" s="209" t="s">
        <v>19</v>
      </c>
      <c r="P144" s="209"/>
      <c r="Q144" s="210"/>
      <c r="R144" s="200"/>
      <c r="S144" s="201"/>
      <c r="T144" s="201"/>
      <c r="U144" s="201"/>
      <c r="V144" s="201"/>
      <c r="W144" s="201"/>
      <c r="X144" s="202"/>
      <c r="Y144" s="214" t="s">
        <v>19</v>
      </c>
      <c r="Z144" s="209"/>
      <c r="AA144" s="210"/>
      <c r="AB144" s="200"/>
      <c r="AC144" s="201"/>
      <c r="AD144" s="201"/>
      <c r="AE144" s="201"/>
      <c r="AF144" s="201"/>
      <c r="AG144" s="201"/>
      <c r="AH144" s="202"/>
      <c r="AI144" s="214" t="s">
        <v>19</v>
      </c>
      <c r="AJ144" s="209"/>
      <c r="AK144" s="210"/>
      <c r="AO144" s="217"/>
      <c r="AP144" s="218"/>
      <c r="AQ144" s="218"/>
      <c r="AR144" s="218"/>
      <c r="AS144" s="218"/>
      <c r="AT144" s="218"/>
      <c r="AU144" s="219"/>
      <c r="AV144" s="226" t="s">
        <v>21</v>
      </c>
      <c r="AW144" s="227"/>
    </row>
    <row r="145" spans="1:49" ht="13.5" customHeight="1" x14ac:dyDescent="0.2">
      <c r="A145" s="8"/>
      <c r="B145" s="188"/>
      <c r="C145" s="189"/>
      <c r="D145" s="189"/>
      <c r="E145" s="189"/>
      <c r="F145" s="189"/>
      <c r="G145" s="189"/>
      <c r="H145" s="203"/>
      <c r="I145" s="204"/>
      <c r="J145" s="204"/>
      <c r="K145" s="204"/>
      <c r="L145" s="204"/>
      <c r="M145" s="204"/>
      <c r="N145" s="205"/>
      <c r="O145" s="157"/>
      <c r="P145" s="157"/>
      <c r="Q145" s="211"/>
      <c r="R145" s="203"/>
      <c r="S145" s="204"/>
      <c r="T145" s="204"/>
      <c r="U145" s="204"/>
      <c r="V145" s="204"/>
      <c r="W145" s="204"/>
      <c r="X145" s="205"/>
      <c r="Y145" s="215"/>
      <c r="Z145" s="157"/>
      <c r="AA145" s="211"/>
      <c r="AB145" s="203"/>
      <c r="AC145" s="204"/>
      <c r="AD145" s="204"/>
      <c r="AE145" s="204"/>
      <c r="AF145" s="204"/>
      <c r="AG145" s="204"/>
      <c r="AH145" s="205"/>
      <c r="AI145" s="215"/>
      <c r="AJ145" s="157"/>
      <c r="AK145" s="211"/>
      <c r="AO145" s="220"/>
      <c r="AP145" s="221"/>
      <c r="AQ145" s="221"/>
      <c r="AR145" s="221"/>
      <c r="AS145" s="221"/>
      <c r="AT145" s="221"/>
      <c r="AU145" s="222"/>
      <c r="AV145" s="228"/>
      <c r="AW145" s="229"/>
    </row>
    <row r="146" spans="1:49" ht="13.5" customHeight="1" x14ac:dyDescent="0.2">
      <c r="A146" s="8"/>
      <c r="B146" s="191"/>
      <c r="C146" s="192"/>
      <c r="D146" s="192"/>
      <c r="E146" s="192"/>
      <c r="F146" s="192"/>
      <c r="G146" s="192"/>
      <c r="H146" s="206"/>
      <c r="I146" s="207"/>
      <c r="J146" s="207"/>
      <c r="K146" s="207"/>
      <c r="L146" s="207"/>
      <c r="M146" s="207"/>
      <c r="N146" s="208"/>
      <c r="O146" s="212"/>
      <c r="P146" s="212"/>
      <c r="Q146" s="213"/>
      <c r="R146" s="206"/>
      <c r="S146" s="207"/>
      <c r="T146" s="207"/>
      <c r="U146" s="207"/>
      <c r="V146" s="207"/>
      <c r="W146" s="207"/>
      <c r="X146" s="208"/>
      <c r="Y146" s="216"/>
      <c r="Z146" s="212"/>
      <c r="AA146" s="213"/>
      <c r="AB146" s="206"/>
      <c r="AC146" s="207"/>
      <c r="AD146" s="207"/>
      <c r="AE146" s="207"/>
      <c r="AF146" s="207"/>
      <c r="AG146" s="207"/>
      <c r="AH146" s="208"/>
      <c r="AI146" s="216"/>
      <c r="AJ146" s="212"/>
      <c r="AK146" s="213"/>
      <c r="AO146" s="223"/>
      <c r="AP146" s="224"/>
      <c r="AQ146" s="224"/>
      <c r="AR146" s="224"/>
      <c r="AS146" s="224"/>
      <c r="AT146" s="224"/>
      <c r="AU146" s="225"/>
      <c r="AV146" s="230"/>
      <c r="AW146" s="231"/>
    </row>
    <row r="147" spans="1:49" ht="13.5" customHeight="1" x14ac:dyDescent="0.2">
      <c r="A147" s="16"/>
      <c r="B147" s="16"/>
      <c r="C147" s="16"/>
      <c r="D147" s="16"/>
      <c r="E147" s="16"/>
      <c r="F147" s="16"/>
      <c r="G147" s="16"/>
      <c r="H147" s="17"/>
      <c r="I147" s="17"/>
      <c r="J147" s="17"/>
      <c r="K147" s="17"/>
      <c r="L147" s="17"/>
      <c r="M147" s="17"/>
      <c r="N147" s="17"/>
      <c r="O147" s="8"/>
      <c r="P147" s="8"/>
      <c r="Q147" s="8"/>
      <c r="R147" s="17"/>
      <c r="S147" s="17"/>
      <c r="T147" s="17"/>
      <c r="U147" s="17"/>
      <c r="V147" s="17"/>
      <c r="W147" s="17"/>
      <c r="X147" s="17"/>
      <c r="Y147" s="8"/>
      <c r="Z147" s="8"/>
      <c r="AA147" s="8"/>
      <c r="AB147" s="17"/>
      <c r="AC147" s="17"/>
      <c r="AD147" s="17"/>
      <c r="AE147" s="17"/>
      <c r="AF147" s="17"/>
      <c r="AG147" s="17"/>
      <c r="AH147" s="17"/>
      <c r="AI147" s="8"/>
      <c r="AJ147" s="8"/>
      <c r="AK147" s="8"/>
      <c r="AO147" s="18"/>
      <c r="AP147" s="18"/>
      <c r="AQ147" s="18"/>
      <c r="AR147" s="18"/>
      <c r="AS147" s="18"/>
      <c r="AT147" s="18"/>
      <c r="AU147" s="18"/>
      <c r="AV147" s="19"/>
      <c r="AW147" s="19"/>
    </row>
    <row r="148" spans="1:49" ht="16.5" customHeight="1" x14ac:dyDescent="0.2">
      <c r="B148" s="232" t="str">
        <f>出荷額2</f>
        <v>（2）自動車部品出荷額 [A] の内訳</v>
      </c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</row>
    <row r="149" spans="1:49" ht="15.75" customHeight="1" x14ac:dyDescent="0.2">
      <c r="A149" s="13"/>
      <c r="B149" s="121" t="s">
        <v>22</v>
      </c>
      <c r="C149" s="122"/>
      <c r="D149" s="122"/>
      <c r="E149" s="122"/>
      <c r="F149" s="122"/>
      <c r="G149" s="233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5" t="s">
        <v>23</v>
      </c>
      <c r="AS149" s="236"/>
      <c r="AT149" s="236"/>
      <c r="AU149" s="236"/>
      <c r="AV149" s="236"/>
      <c r="AW149" s="237"/>
    </row>
    <row r="150" spans="1:49" ht="15.75" customHeight="1" x14ac:dyDescent="0.2">
      <c r="A150" s="13"/>
      <c r="B150" s="135" t="s">
        <v>24</v>
      </c>
      <c r="C150" s="136"/>
      <c r="D150" s="136"/>
      <c r="E150" s="136"/>
      <c r="F150" s="136"/>
      <c r="G150" s="241"/>
      <c r="H150" s="242" t="str">
        <f>IF(ISNA(VLOOKUP(H149,'&lt;事務局使用&gt; 分類表'!$A$2:$B$200,2,FALSE)),"",VLOOKUP(H149,'&lt;事務局使用&gt; 分類表'!$A$2:$B$200,2,FALSE))</f>
        <v/>
      </c>
      <c r="I150" s="243"/>
      <c r="J150" s="243"/>
      <c r="K150" s="243"/>
      <c r="L150" s="243"/>
      <c r="M150" s="244"/>
      <c r="N150" s="242" t="str">
        <f>IF(ISNA(VLOOKUP(N149,'&lt;事務局使用&gt; 分類表'!$A$2:$B$200,2,FALSE)),"",VLOOKUP(N149,'&lt;事務局使用&gt; 分類表'!$A$2:$B$200,2,FALSE))</f>
        <v/>
      </c>
      <c r="O150" s="243"/>
      <c r="P150" s="243"/>
      <c r="Q150" s="243"/>
      <c r="R150" s="243"/>
      <c r="S150" s="244"/>
      <c r="T150" s="242" t="str">
        <f>IF(ISNA(VLOOKUP(T149,'&lt;事務局使用&gt; 分類表'!$A$2:$B$200,2,FALSE)),"",VLOOKUP(T149,'&lt;事務局使用&gt; 分類表'!$A$2:$B$200,2,FALSE))</f>
        <v/>
      </c>
      <c r="U150" s="243"/>
      <c r="V150" s="243"/>
      <c r="W150" s="243"/>
      <c r="X150" s="243"/>
      <c r="Y150" s="244"/>
      <c r="Z150" s="242" t="str">
        <f>IF(ISNA(VLOOKUP(Z149,'&lt;事務局使用&gt; 分類表'!$A$2:$B$200,2,FALSE)),"",VLOOKUP(Z149,'&lt;事務局使用&gt; 分類表'!$A$2:$B$200,2,FALSE))</f>
        <v/>
      </c>
      <c r="AA150" s="243"/>
      <c r="AB150" s="243"/>
      <c r="AC150" s="243"/>
      <c r="AD150" s="243"/>
      <c r="AE150" s="244"/>
      <c r="AF150" s="242" t="str">
        <f>IF(ISNA(VLOOKUP(AF149,'&lt;事務局使用&gt; 分類表'!$A$2:$B$200,2,FALSE)),"",VLOOKUP(AF149,'&lt;事務局使用&gt; 分類表'!$A$2:$B$200,2,FALSE))</f>
        <v/>
      </c>
      <c r="AG150" s="243"/>
      <c r="AH150" s="243"/>
      <c r="AI150" s="243"/>
      <c r="AJ150" s="243"/>
      <c r="AK150" s="244"/>
      <c r="AL150" s="242" t="str">
        <f>IF(ISNA(VLOOKUP(AL149,'&lt;事務局使用&gt; 分類表'!$A$2:$B$200,2,FALSE)),"",VLOOKUP(AL149,'&lt;事務局使用&gt; 分類表'!$A$2:$B$200,2,FALSE))</f>
        <v/>
      </c>
      <c r="AM150" s="243"/>
      <c r="AN150" s="243"/>
      <c r="AO150" s="243"/>
      <c r="AP150" s="243"/>
      <c r="AQ150" s="244"/>
      <c r="AR150" s="238"/>
      <c r="AS150" s="239"/>
      <c r="AT150" s="239"/>
      <c r="AU150" s="239"/>
      <c r="AV150" s="239"/>
      <c r="AW150" s="240"/>
    </row>
    <row r="151" spans="1:49" ht="15.75" customHeight="1" x14ac:dyDescent="0.2">
      <c r="A151" s="13"/>
      <c r="B151" s="119" t="s">
        <v>25</v>
      </c>
      <c r="C151" s="245"/>
      <c r="D151" s="122" t="s">
        <v>26</v>
      </c>
      <c r="E151" s="122"/>
      <c r="F151" s="125" t="s">
        <v>27</v>
      </c>
      <c r="G151" s="126"/>
      <c r="H151" s="127"/>
      <c r="I151" s="128"/>
      <c r="J151" s="128"/>
      <c r="K151" s="128"/>
      <c r="L151" s="128"/>
      <c r="M151" s="129"/>
      <c r="N151" s="127"/>
      <c r="O151" s="128"/>
      <c r="P151" s="128"/>
      <c r="Q151" s="128"/>
      <c r="R151" s="128"/>
      <c r="S151" s="129"/>
      <c r="T151" s="127"/>
      <c r="U151" s="128"/>
      <c r="V151" s="128"/>
      <c r="W151" s="128"/>
      <c r="X151" s="128"/>
      <c r="Y151" s="129"/>
      <c r="Z151" s="127"/>
      <c r="AA151" s="128"/>
      <c r="AB151" s="128"/>
      <c r="AC151" s="128"/>
      <c r="AD151" s="128"/>
      <c r="AE151" s="129"/>
      <c r="AF151" s="127"/>
      <c r="AG151" s="128"/>
      <c r="AH151" s="128"/>
      <c r="AI151" s="128"/>
      <c r="AJ151" s="128"/>
      <c r="AK151" s="129"/>
      <c r="AL151" s="127"/>
      <c r="AM151" s="128"/>
      <c r="AN151" s="128"/>
      <c r="AO151" s="128"/>
      <c r="AP151" s="128"/>
      <c r="AQ151" s="129"/>
      <c r="AR151" s="130">
        <f>IF(H$191="",SUM(H25:AQ25,H67:AQ67,H109:AQ109,H151:AQ151),"")</f>
        <v>0</v>
      </c>
      <c r="AS151" s="131"/>
      <c r="AT151" s="131"/>
      <c r="AU151" s="131"/>
      <c r="AV151" s="131"/>
      <c r="AW151" s="132"/>
    </row>
    <row r="152" spans="1:49" ht="15.75" customHeight="1" x14ac:dyDescent="0.2">
      <c r="A152" s="13"/>
      <c r="B152" s="119"/>
      <c r="C152" s="246"/>
      <c r="D152" s="124"/>
      <c r="E152" s="124"/>
      <c r="F152" s="133" t="s">
        <v>28</v>
      </c>
      <c r="G152" s="134"/>
      <c r="H152" s="100"/>
      <c r="I152" s="101"/>
      <c r="J152" s="101"/>
      <c r="K152" s="101"/>
      <c r="L152" s="101"/>
      <c r="M152" s="102"/>
      <c r="N152" s="100"/>
      <c r="O152" s="101"/>
      <c r="P152" s="101"/>
      <c r="Q152" s="101"/>
      <c r="R152" s="101"/>
      <c r="S152" s="102"/>
      <c r="T152" s="100"/>
      <c r="U152" s="101"/>
      <c r="V152" s="101"/>
      <c r="W152" s="101"/>
      <c r="X152" s="101"/>
      <c r="Y152" s="102"/>
      <c r="Z152" s="100"/>
      <c r="AA152" s="101"/>
      <c r="AB152" s="101"/>
      <c r="AC152" s="101"/>
      <c r="AD152" s="101"/>
      <c r="AE152" s="102"/>
      <c r="AF152" s="100"/>
      <c r="AG152" s="101"/>
      <c r="AH152" s="101"/>
      <c r="AI152" s="101"/>
      <c r="AJ152" s="101"/>
      <c r="AK152" s="102"/>
      <c r="AL152" s="100"/>
      <c r="AM152" s="101"/>
      <c r="AN152" s="101"/>
      <c r="AO152" s="101"/>
      <c r="AP152" s="101"/>
      <c r="AQ152" s="102"/>
      <c r="AR152" s="103">
        <f t="shared" ref="AR152:AR167" si="7">IF(H$191="",SUM(H26:AQ26,H68:AQ68,H110:AQ110,H152:AQ152),"")</f>
        <v>0</v>
      </c>
      <c r="AS152" s="104"/>
      <c r="AT152" s="104"/>
      <c r="AU152" s="104"/>
      <c r="AV152" s="104"/>
      <c r="AW152" s="105"/>
    </row>
    <row r="153" spans="1:49" ht="15.75" customHeight="1" x14ac:dyDescent="0.2">
      <c r="A153" s="13"/>
      <c r="B153" s="119"/>
      <c r="C153" s="246"/>
      <c r="D153" s="124" t="s">
        <v>29</v>
      </c>
      <c r="E153" s="124"/>
      <c r="F153" s="133" t="s">
        <v>30</v>
      </c>
      <c r="G153" s="134"/>
      <c r="H153" s="100"/>
      <c r="I153" s="101"/>
      <c r="J153" s="101"/>
      <c r="K153" s="101"/>
      <c r="L153" s="101"/>
      <c r="M153" s="102"/>
      <c r="N153" s="100"/>
      <c r="O153" s="101"/>
      <c r="P153" s="101"/>
      <c r="Q153" s="101"/>
      <c r="R153" s="101"/>
      <c r="S153" s="102"/>
      <c r="T153" s="100"/>
      <c r="U153" s="101"/>
      <c r="V153" s="101"/>
      <c r="W153" s="101"/>
      <c r="X153" s="101"/>
      <c r="Y153" s="102"/>
      <c r="Z153" s="100"/>
      <c r="AA153" s="101"/>
      <c r="AB153" s="101"/>
      <c r="AC153" s="101"/>
      <c r="AD153" s="101"/>
      <c r="AE153" s="102"/>
      <c r="AF153" s="100"/>
      <c r="AG153" s="101"/>
      <c r="AH153" s="101"/>
      <c r="AI153" s="101"/>
      <c r="AJ153" s="101"/>
      <c r="AK153" s="102"/>
      <c r="AL153" s="100"/>
      <c r="AM153" s="101"/>
      <c r="AN153" s="101"/>
      <c r="AO153" s="101"/>
      <c r="AP153" s="101"/>
      <c r="AQ153" s="102"/>
      <c r="AR153" s="103">
        <f t="shared" si="7"/>
        <v>0</v>
      </c>
      <c r="AS153" s="104"/>
      <c r="AT153" s="104"/>
      <c r="AU153" s="104"/>
      <c r="AV153" s="104"/>
      <c r="AW153" s="105"/>
    </row>
    <row r="154" spans="1:49" ht="15.75" customHeight="1" x14ac:dyDescent="0.2">
      <c r="A154" s="13"/>
      <c r="B154" s="119"/>
      <c r="C154" s="246"/>
      <c r="D154" s="124"/>
      <c r="E154" s="124"/>
      <c r="F154" s="133" t="s">
        <v>31</v>
      </c>
      <c r="G154" s="134"/>
      <c r="H154" s="100"/>
      <c r="I154" s="101"/>
      <c r="J154" s="101"/>
      <c r="K154" s="101"/>
      <c r="L154" s="101"/>
      <c r="M154" s="102"/>
      <c r="N154" s="100"/>
      <c r="O154" s="101"/>
      <c r="P154" s="101"/>
      <c r="Q154" s="101"/>
      <c r="R154" s="101"/>
      <c r="S154" s="102"/>
      <c r="T154" s="100"/>
      <c r="U154" s="101"/>
      <c r="V154" s="101"/>
      <c r="W154" s="101"/>
      <c r="X154" s="101"/>
      <c r="Y154" s="102"/>
      <c r="Z154" s="100"/>
      <c r="AA154" s="101"/>
      <c r="AB154" s="101"/>
      <c r="AC154" s="101"/>
      <c r="AD154" s="101"/>
      <c r="AE154" s="102"/>
      <c r="AF154" s="100"/>
      <c r="AG154" s="101"/>
      <c r="AH154" s="101"/>
      <c r="AI154" s="101"/>
      <c r="AJ154" s="101"/>
      <c r="AK154" s="102"/>
      <c r="AL154" s="100"/>
      <c r="AM154" s="101"/>
      <c r="AN154" s="101"/>
      <c r="AO154" s="101"/>
      <c r="AP154" s="101"/>
      <c r="AQ154" s="102"/>
      <c r="AR154" s="103">
        <f t="shared" si="7"/>
        <v>0</v>
      </c>
      <c r="AS154" s="104"/>
      <c r="AT154" s="104"/>
      <c r="AU154" s="104"/>
      <c r="AV154" s="104"/>
      <c r="AW154" s="105"/>
    </row>
    <row r="155" spans="1:49" ht="15.75" customHeight="1" x14ac:dyDescent="0.2">
      <c r="A155" s="13"/>
      <c r="B155" s="119"/>
      <c r="C155" s="137" t="s">
        <v>32</v>
      </c>
      <c r="D155" s="133"/>
      <c r="E155" s="133"/>
      <c r="F155" s="133"/>
      <c r="G155" s="134"/>
      <c r="H155" s="100"/>
      <c r="I155" s="101"/>
      <c r="J155" s="101"/>
      <c r="K155" s="101"/>
      <c r="L155" s="101"/>
      <c r="M155" s="102"/>
      <c r="N155" s="100"/>
      <c r="O155" s="101"/>
      <c r="P155" s="101"/>
      <c r="Q155" s="101"/>
      <c r="R155" s="101"/>
      <c r="S155" s="102"/>
      <c r="T155" s="100"/>
      <c r="U155" s="101"/>
      <c r="V155" s="101"/>
      <c r="W155" s="101"/>
      <c r="X155" s="101"/>
      <c r="Y155" s="102"/>
      <c r="Z155" s="100"/>
      <c r="AA155" s="101"/>
      <c r="AB155" s="101"/>
      <c r="AC155" s="101"/>
      <c r="AD155" s="101"/>
      <c r="AE155" s="102"/>
      <c r="AF155" s="100"/>
      <c r="AG155" s="101"/>
      <c r="AH155" s="101"/>
      <c r="AI155" s="101"/>
      <c r="AJ155" s="101"/>
      <c r="AK155" s="102"/>
      <c r="AL155" s="100"/>
      <c r="AM155" s="101"/>
      <c r="AN155" s="101"/>
      <c r="AO155" s="101"/>
      <c r="AP155" s="101"/>
      <c r="AQ155" s="102"/>
      <c r="AR155" s="103">
        <f t="shared" si="7"/>
        <v>0</v>
      </c>
      <c r="AS155" s="104"/>
      <c r="AT155" s="104"/>
      <c r="AU155" s="104"/>
      <c r="AV155" s="104"/>
      <c r="AW155" s="105"/>
    </row>
    <row r="156" spans="1:49" ht="15.75" customHeight="1" x14ac:dyDescent="0.2">
      <c r="A156" s="13"/>
      <c r="B156" s="119"/>
      <c r="C156" s="137" t="s">
        <v>33</v>
      </c>
      <c r="D156" s="133"/>
      <c r="E156" s="133"/>
      <c r="F156" s="133"/>
      <c r="G156" s="134"/>
      <c r="H156" s="100"/>
      <c r="I156" s="101"/>
      <c r="J156" s="101"/>
      <c r="K156" s="101"/>
      <c r="L156" s="101"/>
      <c r="M156" s="102"/>
      <c r="N156" s="100"/>
      <c r="O156" s="101"/>
      <c r="P156" s="101"/>
      <c r="Q156" s="101"/>
      <c r="R156" s="101"/>
      <c r="S156" s="102"/>
      <c r="T156" s="100"/>
      <c r="U156" s="101"/>
      <c r="V156" s="101"/>
      <c r="W156" s="101"/>
      <c r="X156" s="101"/>
      <c r="Y156" s="102"/>
      <c r="Z156" s="100"/>
      <c r="AA156" s="101"/>
      <c r="AB156" s="101"/>
      <c r="AC156" s="101"/>
      <c r="AD156" s="101"/>
      <c r="AE156" s="102"/>
      <c r="AF156" s="100"/>
      <c r="AG156" s="101"/>
      <c r="AH156" s="101"/>
      <c r="AI156" s="101"/>
      <c r="AJ156" s="101"/>
      <c r="AK156" s="102"/>
      <c r="AL156" s="100"/>
      <c r="AM156" s="101"/>
      <c r="AN156" s="101"/>
      <c r="AO156" s="101"/>
      <c r="AP156" s="101"/>
      <c r="AQ156" s="102"/>
      <c r="AR156" s="103">
        <f t="shared" si="7"/>
        <v>0</v>
      </c>
      <c r="AS156" s="104"/>
      <c r="AT156" s="104"/>
      <c r="AU156" s="104"/>
      <c r="AV156" s="104"/>
      <c r="AW156" s="105"/>
    </row>
    <row r="157" spans="1:49" ht="15.75" customHeight="1" x14ac:dyDescent="0.2">
      <c r="A157" s="13"/>
      <c r="B157" s="119"/>
      <c r="C157" s="123" t="s">
        <v>34</v>
      </c>
      <c r="D157" s="124"/>
      <c r="E157" s="124"/>
      <c r="F157" s="133" t="s">
        <v>35</v>
      </c>
      <c r="G157" s="134"/>
      <c r="H157" s="100"/>
      <c r="I157" s="101"/>
      <c r="J157" s="101"/>
      <c r="K157" s="101"/>
      <c r="L157" s="101"/>
      <c r="M157" s="102"/>
      <c r="N157" s="100"/>
      <c r="O157" s="101"/>
      <c r="P157" s="101"/>
      <c r="Q157" s="101"/>
      <c r="R157" s="101"/>
      <c r="S157" s="102"/>
      <c r="T157" s="100"/>
      <c r="U157" s="101"/>
      <c r="V157" s="101"/>
      <c r="W157" s="101"/>
      <c r="X157" s="101"/>
      <c r="Y157" s="102"/>
      <c r="Z157" s="100"/>
      <c r="AA157" s="101"/>
      <c r="AB157" s="101"/>
      <c r="AC157" s="101"/>
      <c r="AD157" s="101"/>
      <c r="AE157" s="102"/>
      <c r="AF157" s="100"/>
      <c r="AG157" s="101"/>
      <c r="AH157" s="101"/>
      <c r="AI157" s="101"/>
      <c r="AJ157" s="101"/>
      <c r="AK157" s="102"/>
      <c r="AL157" s="100"/>
      <c r="AM157" s="101"/>
      <c r="AN157" s="101"/>
      <c r="AO157" s="101"/>
      <c r="AP157" s="101"/>
      <c r="AQ157" s="102"/>
      <c r="AR157" s="103">
        <f t="shared" si="7"/>
        <v>0</v>
      </c>
      <c r="AS157" s="104"/>
      <c r="AT157" s="104"/>
      <c r="AU157" s="104"/>
      <c r="AV157" s="104"/>
      <c r="AW157" s="105"/>
    </row>
    <row r="158" spans="1:49" ht="15.75" customHeight="1" x14ac:dyDescent="0.2">
      <c r="A158" s="13"/>
      <c r="B158" s="119"/>
      <c r="C158" s="123"/>
      <c r="D158" s="124"/>
      <c r="E158" s="124"/>
      <c r="F158" s="133" t="s">
        <v>36</v>
      </c>
      <c r="G158" s="134"/>
      <c r="H158" s="100"/>
      <c r="I158" s="101"/>
      <c r="J158" s="101"/>
      <c r="K158" s="101"/>
      <c r="L158" s="101"/>
      <c r="M158" s="102"/>
      <c r="N158" s="100"/>
      <c r="O158" s="101"/>
      <c r="P158" s="101"/>
      <c r="Q158" s="101"/>
      <c r="R158" s="101"/>
      <c r="S158" s="102"/>
      <c r="T158" s="100"/>
      <c r="U158" s="101"/>
      <c r="V158" s="101"/>
      <c r="W158" s="101"/>
      <c r="X158" s="101"/>
      <c r="Y158" s="102"/>
      <c r="Z158" s="100"/>
      <c r="AA158" s="101"/>
      <c r="AB158" s="101"/>
      <c r="AC158" s="101"/>
      <c r="AD158" s="101"/>
      <c r="AE158" s="102"/>
      <c r="AF158" s="100"/>
      <c r="AG158" s="101"/>
      <c r="AH158" s="101"/>
      <c r="AI158" s="101"/>
      <c r="AJ158" s="101"/>
      <c r="AK158" s="102"/>
      <c r="AL158" s="100"/>
      <c r="AM158" s="101"/>
      <c r="AN158" s="101"/>
      <c r="AO158" s="101"/>
      <c r="AP158" s="101"/>
      <c r="AQ158" s="102"/>
      <c r="AR158" s="103">
        <f t="shared" si="7"/>
        <v>0</v>
      </c>
      <c r="AS158" s="104"/>
      <c r="AT158" s="104"/>
      <c r="AU158" s="104"/>
      <c r="AV158" s="104"/>
      <c r="AW158" s="105"/>
    </row>
    <row r="159" spans="1:49" ht="15.75" customHeight="1" x14ac:dyDescent="0.2">
      <c r="A159" s="13"/>
      <c r="B159" s="119"/>
      <c r="C159" s="123" t="s">
        <v>37</v>
      </c>
      <c r="D159" s="124"/>
      <c r="E159" s="124"/>
      <c r="F159" s="133" t="s">
        <v>38</v>
      </c>
      <c r="G159" s="134"/>
      <c r="H159" s="100"/>
      <c r="I159" s="101"/>
      <c r="J159" s="101"/>
      <c r="K159" s="101"/>
      <c r="L159" s="101"/>
      <c r="M159" s="102"/>
      <c r="N159" s="100"/>
      <c r="O159" s="101"/>
      <c r="P159" s="101"/>
      <c r="Q159" s="101"/>
      <c r="R159" s="101"/>
      <c r="S159" s="102"/>
      <c r="T159" s="100"/>
      <c r="U159" s="101"/>
      <c r="V159" s="101"/>
      <c r="W159" s="101"/>
      <c r="X159" s="101"/>
      <c r="Y159" s="102"/>
      <c r="Z159" s="100"/>
      <c r="AA159" s="101"/>
      <c r="AB159" s="101"/>
      <c r="AC159" s="101"/>
      <c r="AD159" s="101"/>
      <c r="AE159" s="102"/>
      <c r="AF159" s="100"/>
      <c r="AG159" s="101"/>
      <c r="AH159" s="101"/>
      <c r="AI159" s="101"/>
      <c r="AJ159" s="101"/>
      <c r="AK159" s="102"/>
      <c r="AL159" s="100"/>
      <c r="AM159" s="101"/>
      <c r="AN159" s="101"/>
      <c r="AO159" s="101"/>
      <c r="AP159" s="101"/>
      <c r="AQ159" s="102"/>
      <c r="AR159" s="103">
        <f t="shared" si="7"/>
        <v>0</v>
      </c>
      <c r="AS159" s="104"/>
      <c r="AT159" s="104"/>
      <c r="AU159" s="104"/>
      <c r="AV159" s="104"/>
      <c r="AW159" s="105"/>
    </row>
    <row r="160" spans="1:49" ht="15.75" customHeight="1" x14ac:dyDescent="0.2">
      <c r="A160" s="13"/>
      <c r="B160" s="120"/>
      <c r="C160" s="135"/>
      <c r="D160" s="136"/>
      <c r="E160" s="136"/>
      <c r="F160" s="106" t="s">
        <v>39</v>
      </c>
      <c r="G160" s="107"/>
      <c r="H160" s="108"/>
      <c r="I160" s="109"/>
      <c r="J160" s="109"/>
      <c r="K160" s="109"/>
      <c r="L160" s="109"/>
      <c r="M160" s="110"/>
      <c r="N160" s="108"/>
      <c r="O160" s="109"/>
      <c r="P160" s="109"/>
      <c r="Q160" s="109"/>
      <c r="R160" s="109"/>
      <c r="S160" s="110"/>
      <c r="T160" s="108"/>
      <c r="U160" s="109"/>
      <c r="V160" s="109"/>
      <c r="W160" s="109"/>
      <c r="X160" s="109"/>
      <c r="Y160" s="110"/>
      <c r="Z160" s="108"/>
      <c r="AA160" s="109"/>
      <c r="AB160" s="109"/>
      <c r="AC160" s="109"/>
      <c r="AD160" s="109"/>
      <c r="AE160" s="110"/>
      <c r="AF160" s="108"/>
      <c r="AG160" s="109"/>
      <c r="AH160" s="109"/>
      <c r="AI160" s="109"/>
      <c r="AJ160" s="109"/>
      <c r="AK160" s="110"/>
      <c r="AL160" s="108"/>
      <c r="AM160" s="109"/>
      <c r="AN160" s="109"/>
      <c r="AO160" s="109"/>
      <c r="AP160" s="109"/>
      <c r="AQ160" s="110"/>
      <c r="AR160" s="111">
        <f t="shared" si="7"/>
        <v>0</v>
      </c>
      <c r="AS160" s="112"/>
      <c r="AT160" s="112"/>
      <c r="AU160" s="112"/>
      <c r="AV160" s="112"/>
      <c r="AW160" s="113"/>
    </row>
    <row r="161" spans="1:49" ht="15.75" customHeight="1" x14ac:dyDescent="0.2">
      <c r="A161" s="13"/>
      <c r="B161" s="114" t="s">
        <v>40</v>
      </c>
      <c r="C161" s="117"/>
      <c r="D161" s="117"/>
      <c r="E161" s="117"/>
      <c r="F161" s="117"/>
      <c r="G161" s="118"/>
      <c r="H161" s="97" t="str">
        <f>IF(SUM(H151:M160)=0,"",SUM(H151:M160))</f>
        <v/>
      </c>
      <c r="I161" s="98">
        <f>SUM(I151:I160)</f>
        <v>0</v>
      </c>
      <c r="J161" s="98">
        <f>SUM(J151:J160)</f>
        <v>0</v>
      </c>
      <c r="K161" s="98">
        <f>SUM(K151:K160)</f>
        <v>0</v>
      </c>
      <c r="L161" s="98">
        <f>SUM(L151:L160)</f>
        <v>0</v>
      </c>
      <c r="M161" s="99">
        <f>SUM(M151:M160)</f>
        <v>0</v>
      </c>
      <c r="N161" s="97" t="str">
        <f>IF(SUM(N151:S160)=0,"",SUM(N151:S160))</f>
        <v/>
      </c>
      <c r="O161" s="98">
        <f>SUM(O151:O160)</f>
        <v>0</v>
      </c>
      <c r="P161" s="98">
        <f>SUM(P151:P160)</f>
        <v>0</v>
      </c>
      <c r="Q161" s="98">
        <f>SUM(Q151:Q160)</f>
        <v>0</v>
      </c>
      <c r="R161" s="98">
        <f>SUM(R151:R160)</f>
        <v>0</v>
      </c>
      <c r="S161" s="99">
        <f>SUM(S151:S160)</f>
        <v>0</v>
      </c>
      <c r="T161" s="97" t="str">
        <f>IF(SUM(T151:Y160)=0,"",SUM(T151:Y160))</f>
        <v/>
      </c>
      <c r="U161" s="98">
        <f>SUM(U151:U160)</f>
        <v>0</v>
      </c>
      <c r="V161" s="98">
        <f>SUM(V151:V160)</f>
        <v>0</v>
      </c>
      <c r="W161" s="98">
        <f>SUM(W151:W160)</f>
        <v>0</v>
      </c>
      <c r="X161" s="98">
        <f>SUM(X151:X160)</f>
        <v>0</v>
      </c>
      <c r="Y161" s="99">
        <f>SUM(Y151:Y160)</f>
        <v>0</v>
      </c>
      <c r="Z161" s="97" t="str">
        <f>IF(SUM(Z151:AE160)=0,"",SUM(Z151:AE160))</f>
        <v/>
      </c>
      <c r="AA161" s="98">
        <f>SUM(AA151:AA160)</f>
        <v>0</v>
      </c>
      <c r="AB161" s="98">
        <f>SUM(AB151:AB160)</f>
        <v>0</v>
      </c>
      <c r="AC161" s="98">
        <f>SUM(AC151:AC160)</f>
        <v>0</v>
      </c>
      <c r="AD161" s="98">
        <f>SUM(AD151:AD160)</f>
        <v>0</v>
      </c>
      <c r="AE161" s="99">
        <f>SUM(AE151:AE160)</f>
        <v>0</v>
      </c>
      <c r="AF161" s="97" t="str">
        <f>IF(SUM(AF151:AK160)=0,"",SUM(AF151:AK160))</f>
        <v/>
      </c>
      <c r="AG161" s="98">
        <f>SUM(AG151:AG160)</f>
        <v>0</v>
      </c>
      <c r="AH161" s="98">
        <f>SUM(AH151:AH160)</f>
        <v>0</v>
      </c>
      <c r="AI161" s="98">
        <f>SUM(AI151:AI160)</f>
        <v>0</v>
      </c>
      <c r="AJ161" s="98">
        <f>SUM(AJ151:AJ160)</f>
        <v>0</v>
      </c>
      <c r="AK161" s="99">
        <f>SUM(AK151:AK160)</f>
        <v>0</v>
      </c>
      <c r="AL161" s="97" t="str">
        <f>IF(SUM(AL151:AQ160)=0,"",SUM(AL151:AQ160))</f>
        <v/>
      </c>
      <c r="AM161" s="98">
        <f>SUM(AM151:AM160)</f>
        <v>0</v>
      </c>
      <c r="AN161" s="98">
        <f>SUM(AN151:AN160)</f>
        <v>0</v>
      </c>
      <c r="AO161" s="98">
        <f>SUM(AO151:AO160)</f>
        <v>0</v>
      </c>
      <c r="AP161" s="98">
        <f>SUM(AP151:AP160)</f>
        <v>0</v>
      </c>
      <c r="AQ161" s="99">
        <f>SUM(AQ151:AQ160)</f>
        <v>0</v>
      </c>
      <c r="AR161" s="97">
        <f t="shared" si="7"/>
        <v>0</v>
      </c>
      <c r="AS161" s="98"/>
      <c r="AT161" s="98"/>
      <c r="AU161" s="98"/>
      <c r="AV161" s="98"/>
      <c r="AW161" s="99"/>
    </row>
    <row r="162" spans="1:49" ht="15.75" customHeight="1" x14ac:dyDescent="0.2">
      <c r="A162" s="13"/>
      <c r="B162" s="119" t="s">
        <v>41</v>
      </c>
      <c r="C162" s="121" t="s">
        <v>26</v>
      </c>
      <c r="D162" s="122"/>
      <c r="E162" s="122"/>
      <c r="F162" s="125" t="s">
        <v>42</v>
      </c>
      <c r="G162" s="126"/>
      <c r="H162" s="127"/>
      <c r="I162" s="128"/>
      <c r="J162" s="128"/>
      <c r="K162" s="128"/>
      <c r="L162" s="128"/>
      <c r="M162" s="129"/>
      <c r="N162" s="127"/>
      <c r="O162" s="128"/>
      <c r="P162" s="128"/>
      <c r="Q162" s="128"/>
      <c r="R162" s="128"/>
      <c r="S162" s="129"/>
      <c r="T162" s="127"/>
      <c r="U162" s="128"/>
      <c r="V162" s="128"/>
      <c r="W162" s="128"/>
      <c r="X162" s="128"/>
      <c r="Y162" s="129"/>
      <c r="Z162" s="127"/>
      <c r="AA162" s="128"/>
      <c r="AB162" s="128"/>
      <c r="AC162" s="128"/>
      <c r="AD162" s="128"/>
      <c r="AE162" s="129"/>
      <c r="AF162" s="127"/>
      <c r="AG162" s="128"/>
      <c r="AH162" s="128"/>
      <c r="AI162" s="128"/>
      <c r="AJ162" s="128"/>
      <c r="AK162" s="129"/>
      <c r="AL162" s="127"/>
      <c r="AM162" s="128"/>
      <c r="AN162" s="128"/>
      <c r="AO162" s="128"/>
      <c r="AP162" s="128"/>
      <c r="AQ162" s="129"/>
      <c r="AR162" s="130">
        <f t="shared" si="7"/>
        <v>0</v>
      </c>
      <c r="AS162" s="131"/>
      <c r="AT162" s="131"/>
      <c r="AU162" s="131"/>
      <c r="AV162" s="131"/>
      <c r="AW162" s="132"/>
    </row>
    <row r="163" spans="1:49" ht="15.75" customHeight="1" x14ac:dyDescent="0.2">
      <c r="A163" s="13"/>
      <c r="B163" s="119"/>
      <c r="C163" s="123"/>
      <c r="D163" s="124"/>
      <c r="E163" s="124"/>
      <c r="F163" s="133" t="s">
        <v>43</v>
      </c>
      <c r="G163" s="134"/>
      <c r="H163" s="100"/>
      <c r="I163" s="101"/>
      <c r="J163" s="101"/>
      <c r="K163" s="101"/>
      <c r="L163" s="101"/>
      <c r="M163" s="102"/>
      <c r="N163" s="100"/>
      <c r="O163" s="101"/>
      <c r="P163" s="101"/>
      <c r="Q163" s="101"/>
      <c r="R163" s="101"/>
      <c r="S163" s="102"/>
      <c r="T163" s="100"/>
      <c r="U163" s="101"/>
      <c r="V163" s="101"/>
      <c r="W163" s="101"/>
      <c r="X163" s="101"/>
      <c r="Y163" s="102"/>
      <c r="Z163" s="100"/>
      <c r="AA163" s="101"/>
      <c r="AB163" s="101"/>
      <c r="AC163" s="101"/>
      <c r="AD163" s="101"/>
      <c r="AE163" s="102"/>
      <c r="AF163" s="100"/>
      <c r="AG163" s="101"/>
      <c r="AH163" s="101"/>
      <c r="AI163" s="101"/>
      <c r="AJ163" s="101"/>
      <c r="AK163" s="102"/>
      <c r="AL163" s="100"/>
      <c r="AM163" s="101"/>
      <c r="AN163" s="101"/>
      <c r="AO163" s="101"/>
      <c r="AP163" s="101"/>
      <c r="AQ163" s="102"/>
      <c r="AR163" s="103">
        <f t="shared" si="7"/>
        <v>0</v>
      </c>
      <c r="AS163" s="104"/>
      <c r="AT163" s="104"/>
      <c r="AU163" s="104"/>
      <c r="AV163" s="104"/>
      <c r="AW163" s="105"/>
    </row>
    <row r="164" spans="1:49" ht="15.75" customHeight="1" x14ac:dyDescent="0.2">
      <c r="A164" s="13"/>
      <c r="B164" s="119"/>
      <c r="C164" s="123" t="s">
        <v>29</v>
      </c>
      <c r="D164" s="124"/>
      <c r="E164" s="124"/>
      <c r="F164" s="133" t="s">
        <v>44</v>
      </c>
      <c r="G164" s="134"/>
      <c r="H164" s="100"/>
      <c r="I164" s="101"/>
      <c r="J164" s="101"/>
      <c r="K164" s="101"/>
      <c r="L164" s="101"/>
      <c r="M164" s="102"/>
      <c r="N164" s="100"/>
      <c r="O164" s="101"/>
      <c r="P164" s="101"/>
      <c r="Q164" s="101"/>
      <c r="R164" s="101"/>
      <c r="S164" s="102"/>
      <c r="T164" s="100"/>
      <c r="U164" s="101"/>
      <c r="V164" s="101"/>
      <c r="W164" s="101"/>
      <c r="X164" s="101"/>
      <c r="Y164" s="102"/>
      <c r="Z164" s="100"/>
      <c r="AA164" s="101"/>
      <c r="AB164" s="101"/>
      <c r="AC164" s="101"/>
      <c r="AD164" s="101"/>
      <c r="AE164" s="102"/>
      <c r="AF164" s="100"/>
      <c r="AG164" s="101"/>
      <c r="AH164" s="101"/>
      <c r="AI164" s="101"/>
      <c r="AJ164" s="101"/>
      <c r="AK164" s="102"/>
      <c r="AL164" s="100"/>
      <c r="AM164" s="101"/>
      <c r="AN164" s="101"/>
      <c r="AO164" s="101"/>
      <c r="AP164" s="101"/>
      <c r="AQ164" s="102"/>
      <c r="AR164" s="103">
        <f t="shared" si="7"/>
        <v>0</v>
      </c>
      <c r="AS164" s="104"/>
      <c r="AT164" s="104"/>
      <c r="AU164" s="104"/>
      <c r="AV164" s="104"/>
      <c r="AW164" s="105"/>
    </row>
    <row r="165" spans="1:49" ht="15.75" customHeight="1" x14ac:dyDescent="0.2">
      <c r="A165" s="13"/>
      <c r="B165" s="120"/>
      <c r="C165" s="135"/>
      <c r="D165" s="136"/>
      <c r="E165" s="136"/>
      <c r="F165" s="106" t="s">
        <v>45</v>
      </c>
      <c r="G165" s="107"/>
      <c r="H165" s="108"/>
      <c r="I165" s="109"/>
      <c r="J165" s="109"/>
      <c r="K165" s="109"/>
      <c r="L165" s="109"/>
      <c r="M165" s="110"/>
      <c r="N165" s="108"/>
      <c r="O165" s="109"/>
      <c r="P165" s="109"/>
      <c r="Q165" s="109"/>
      <c r="R165" s="109"/>
      <c r="S165" s="110"/>
      <c r="T165" s="108"/>
      <c r="U165" s="109"/>
      <c r="V165" s="109"/>
      <c r="W165" s="109"/>
      <c r="X165" s="109"/>
      <c r="Y165" s="110"/>
      <c r="Z165" s="108"/>
      <c r="AA165" s="109"/>
      <c r="AB165" s="109"/>
      <c r="AC165" s="109"/>
      <c r="AD165" s="109"/>
      <c r="AE165" s="110"/>
      <c r="AF165" s="108"/>
      <c r="AG165" s="109"/>
      <c r="AH165" s="109"/>
      <c r="AI165" s="109"/>
      <c r="AJ165" s="109"/>
      <c r="AK165" s="110"/>
      <c r="AL165" s="108"/>
      <c r="AM165" s="109"/>
      <c r="AN165" s="109"/>
      <c r="AO165" s="109"/>
      <c r="AP165" s="109"/>
      <c r="AQ165" s="110"/>
      <c r="AR165" s="111">
        <f t="shared" si="7"/>
        <v>0</v>
      </c>
      <c r="AS165" s="112"/>
      <c r="AT165" s="112"/>
      <c r="AU165" s="112"/>
      <c r="AV165" s="112"/>
      <c r="AW165" s="113"/>
    </row>
    <row r="166" spans="1:49" ht="15.75" customHeight="1" x14ac:dyDescent="0.2">
      <c r="A166" s="13"/>
      <c r="B166" s="114" t="s">
        <v>46</v>
      </c>
      <c r="C166" s="115"/>
      <c r="D166" s="115"/>
      <c r="E166" s="115"/>
      <c r="F166" s="115"/>
      <c r="G166" s="116"/>
      <c r="H166" s="97" t="str">
        <f>IF(SUM(H162:M165)=0,"",SUM(H162:M165))</f>
        <v/>
      </c>
      <c r="I166" s="98">
        <f>SUM(I162:I165)</f>
        <v>0</v>
      </c>
      <c r="J166" s="98">
        <f>SUM(J162:J165)</f>
        <v>0</v>
      </c>
      <c r="K166" s="98">
        <f>SUM(K162:K165)</f>
        <v>0</v>
      </c>
      <c r="L166" s="98">
        <f>SUM(L162:L165)</f>
        <v>0</v>
      </c>
      <c r="M166" s="99">
        <f>SUM(M162:M165)</f>
        <v>0</v>
      </c>
      <c r="N166" s="97" t="str">
        <f>IF(SUM(N162:S165)=0,"",SUM(N162:S165))</f>
        <v/>
      </c>
      <c r="O166" s="98">
        <f>SUM(O162:O165)</f>
        <v>0</v>
      </c>
      <c r="P166" s="98">
        <f>SUM(P162:P165)</f>
        <v>0</v>
      </c>
      <c r="Q166" s="98">
        <f>SUM(Q162:Q165)</f>
        <v>0</v>
      </c>
      <c r="R166" s="98">
        <f>SUM(R162:R165)</f>
        <v>0</v>
      </c>
      <c r="S166" s="99">
        <f>SUM(S162:S165)</f>
        <v>0</v>
      </c>
      <c r="T166" s="97" t="str">
        <f>IF(SUM(T162:Y165)=0,"",SUM(T162:Y165))</f>
        <v/>
      </c>
      <c r="U166" s="98">
        <f>SUM(U162:U165)</f>
        <v>0</v>
      </c>
      <c r="V166" s="98">
        <f>SUM(V162:V165)</f>
        <v>0</v>
      </c>
      <c r="W166" s="98">
        <f>SUM(W162:W165)</f>
        <v>0</v>
      </c>
      <c r="X166" s="98">
        <f>SUM(X162:X165)</f>
        <v>0</v>
      </c>
      <c r="Y166" s="99">
        <f>SUM(Y162:Y165)</f>
        <v>0</v>
      </c>
      <c r="Z166" s="97" t="str">
        <f>IF(SUM(Z162:AE165)=0,"",SUM(Z162:AE165))</f>
        <v/>
      </c>
      <c r="AA166" s="98">
        <f>SUM(AA162:AA165)</f>
        <v>0</v>
      </c>
      <c r="AB166" s="98">
        <f>SUM(AB162:AB165)</f>
        <v>0</v>
      </c>
      <c r="AC166" s="98">
        <f>SUM(AC162:AC165)</f>
        <v>0</v>
      </c>
      <c r="AD166" s="98">
        <f>SUM(AD162:AD165)</f>
        <v>0</v>
      </c>
      <c r="AE166" s="99">
        <f>SUM(AE162:AE165)</f>
        <v>0</v>
      </c>
      <c r="AF166" s="97" t="str">
        <f>IF(SUM(AF162:AK165)=0,"",SUM(AF162:AK165))</f>
        <v/>
      </c>
      <c r="AG166" s="98">
        <f>SUM(AG162:AG165)</f>
        <v>0</v>
      </c>
      <c r="AH166" s="98">
        <f>SUM(AH162:AH165)</f>
        <v>0</v>
      </c>
      <c r="AI166" s="98">
        <f>SUM(AI162:AI165)</f>
        <v>0</v>
      </c>
      <c r="AJ166" s="98">
        <f>SUM(AJ162:AJ165)</f>
        <v>0</v>
      </c>
      <c r="AK166" s="99">
        <f>SUM(AK162:AK165)</f>
        <v>0</v>
      </c>
      <c r="AL166" s="97" t="str">
        <f>IF(SUM(AL162:AQ165)=0,"",SUM(AL162:AQ165))</f>
        <v/>
      </c>
      <c r="AM166" s="98">
        <f>SUM(AM162:AM165)</f>
        <v>0</v>
      </c>
      <c r="AN166" s="98">
        <f>SUM(AN162:AN165)</f>
        <v>0</v>
      </c>
      <c r="AO166" s="98">
        <f>SUM(AO162:AO165)</f>
        <v>0</v>
      </c>
      <c r="AP166" s="98">
        <f>SUM(AP162:AP165)</f>
        <v>0</v>
      </c>
      <c r="AQ166" s="99">
        <f>SUM(AQ162:AQ165)</f>
        <v>0</v>
      </c>
      <c r="AR166" s="97">
        <f t="shared" si="7"/>
        <v>0</v>
      </c>
      <c r="AS166" s="98"/>
      <c r="AT166" s="98"/>
      <c r="AU166" s="98"/>
      <c r="AV166" s="98"/>
      <c r="AW166" s="99"/>
    </row>
    <row r="167" spans="1:49" ht="15.75" customHeight="1" x14ac:dyDescent="0.2">
      <c r="A167" s="13"/>
      <c r="B167" s="94" t="s">
        <v>47</v>
      </c>
      <c r="C167" s="95"/>
      <c r="D167" s="95"/>
      <c r="E167" s="95"/>
      <c r="F167" s="95"/>
      <c r="G167" s="96"/>
      <c r="H167" s="97" t="str">
        <f>IF(SUM(H166,H161)=0,"",SUM(H166,H161))</f>
        <v/>
      </c>
      <c r="I167" s="98">
        <f>SUM(I166,I161)</f>
        <v>0</v>
      </c>
      <c r="J167" s="98">
        <f>SUM(J166,J161)</f>
        <v>0</v>
      </c>
      <c r="K167" s="98">
        <f>SUM(K166,K161)</f>
        <v>0</v>
      </c>
      <c r="L167" s="98">
        <f>SUM(L166,L161)</f>
        <v>0</v>
      </c>
      <c r="M167" s="99">
        <f>SUM(M166,M161)</f>
        <v>0</v>
      </c>
      <c r="N167" s="97" t="str">
        <f>IF(SUM(N166,N161)=0,"",SUM(N166,N161))</f>
        <v/>
      </c>
      <c r="O167" s="98">
        <f>SUM(O166,O161)</f>
        <v>0</v>
      </c>
      <c r="P167" s="98">
        <f>SUM(P166,P161)</f>
        <v>0</v>
      </c>
      <c r="Q167" s="98">
        <f>SUM(Q166,Q161)</f>
        <v>0</v>
      </c>
      <c r="R167" s="98">
        <f>SUM(R166,R161)</f>
        <v>0</v>
      </c>
      <c r="S167" s="99">
        <f>SUM(S166,S161)</f>
        <v>0</v>
      </c>
      <c r="T167" s="97" t="str">
        <f>IF(SUM(T166,T161)=0,"",SUM(T166,T161))</f>
        <v/>
      </c>
      <c r="U167" s="98">
        <f>SUM(U166,U161)</f>
        <v>0</v>
      </c>
      <c r="V167" s="98">
        <f>SUM(V166,V161)</f>
        <v>0</v>
      </c>
      <c r="W167" s="98">
        <f>SUM(W166,W161)</f>
        <v>0</v>
      </c>
      <c r="X167" s="98">
        <f>SUM(X166,X161)</f>
        <v>0</v>
      </c>
      <c r="Y167" s="99">
        <f>SUM(Y166,Y161)</f>
        <v>0</v>
      </c>
      <c r="Z167" s="97" t="str">
        <f>IF(SUM(Z166,Z161)=0,"",SUM(Z166,Z161))</f>
        <v/>
      </c>
      <c r="AA167" s="98">
        <f>SUM(AA166,AA161)</f>
        <v>0</v>
      </c>
      <c r="AB167" s="98">
        <f>SUM(AB166,AB161)</f>
        <v>0</v>
      </c>
      <c r="AC167" s="98">
        <f>SUM(AC166,AC161)</f>
        <v>0</v>
      </c>
      <c r="AD167" s="98">
        <f>SUM(AD166,AD161)</f>
        <v>0</v>
      </c>
      <c r="AE167" s="99">
        <f>SUM(AE166,AE161)</f>
        <v>0</v>
      </c>
      <c r="AF167" s="97" t="str">
        <f>IF(SUM(AF166,AF161)=0,"",SUM(AF166,AF161))</f>
        <v/>
      </c>
      <c r="AG167" s="98">
        <f t="shared" ref="AG167:AK167" si="8">SUM(AG166,AG161)</f>
        <v>0</v>
      </c>
      <c r="AH167" s="98">
        <f t="shared" si="8"/>
        <v>0</v>
      </c>
      <c r="AI167" s="98">
        <f t="shared" si="8"/>
        <v>0</v>
      </c>
      <c r="AJ167" s="98">
        <f t="shared" si="8"/>
        <v>0</v>
      </c>
      <c r="AK167" s="99">
        <f t="shared" si="8"/>
        <v>0</v>
      </c>
      <c r="AL167" s="97" t="str">
        <f>IF(SUM(AL166,AL161)=0,"",SUM(AL166,AL161))</f>
        <v/>
      </c>
      <c r="AM167" s="98">
        <f>SUM(AM166,AM161)</f>
        <v>0</v>
      </c>
      <c r="AN167" s="98">
        <f>SUM(AN166,AN161)</f>
        <v>0</v>
      </c>
      <c r="AO167" s="98">
        <f>SUM(AO166,AO161)</f>
        <v>0</v>
      </c>
      <c r="AP167" s="98">
        <f>SUM(AP166,AP161)</f>
        <v>0</v>
      </c>
      <c r="AQ167" s="99">
        <f>SUM(AQ166,AQ161)</f>
        <v>0</v>
      </c>
      <c r="AR167" s="97">
        <f t="shared" si="7"/>
        <v>0</v>
      </c>
      <c r="AS167" s="98"/>
      <c r="AT167" s="98"/>
      <c r="AU167" s="98"/>
      <c r="AV167" s="98"/>
      <c r="AW167" s="99"/>
    </row>
    <row r="168" spans="1:49" ht="15.75" customHeight="1" x14ac:dyDescent="0.2">
      <c r="A168" s="13"/>
      <c r="B168" s="13"/>
      <c r="C168" s="13"/>
      <c r="D168" s="13"/>
      <c r="E168" s="13"/>
      <c r="F168" s="13"/>
      <c r="G168" s="13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</row>
    <row r="169" spans="1:49" ht="12.75" customHeight="1" x14ac:dyDescent="0.2">
      <c r="A169" s="138" t="str">
        <f>回答先</f>
        <v>回答先：一般社団法人 日本自動車部品工業会　業務部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9" t="str">
        <f>回答先メールアドレス</f>
        <v>gyoumu@japia.or.jp</v>
      </c>
      <c r="Q169" s="139"/>
      <c r="R169" s="139"/>
      <c r="S169" s="139"/>
      <c r="T169" s="139"/>
      <c r="U169" s="139"/>
      <c r="V169" s="139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s="3" customFormat="1" ht="12.75" customHeight="1" x14ac:dyDescent="0.2">
      <c r="A170" s="140" t="str">
        <f>回答先_注釈</f>
        <v>　　　　(Excel形式で返送願います。)</v>
      </c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</row>
    <row r="171" spans="1:49" ht="12.75" customHeight="1" x14ac:dyDescent="0.2">
      <c r="AM171" s="141" t="str">
        <f>IF(支部コード="","",支部コード)</f>
        <v/>
      </c>
      <c r="AN171" s="142"/>
      <c r="AO171" s="142"/>
      <c r="AP171" s="145" t="s">
        <v>8</v>
      </c>
      <c r="AQ171" s="145"/>
      <c r="AR171" s="145"/>
      <c r="AS171" s="147" t="str">
        <f>IF(会員コード="","",会員コード)</f>
        <v/>
      </c>
      <c r="AT171" s="147"/>
      <c r="AU171" s="147"/>
      <c r="AV171" s="147"/>
      <c r="AW171" s="148"/>
    </row>
    <row r="172" spans="1:49" ht="12.75" customHeight="1" x14ac:dyDescent="0.2">
      <c r="AM172" s="143"/>
      <c r="AN172" s="144"/>
      <c r="AO172" s="144"/>
      <c r="AP172" s="146"/>
      <c r="AQ172" s="146"/>
      <c r="AR172" s="146"/>
      <c r="AS172" s="149"/>
      <c r="AT172" s="149"/>
      <c r="AU172" s="149"/>
      <c r="AV172" s="149"/>
      <c r="AW172" s="150"/>
    </row>
    <row r="173" spans="1:49" ht="12.75" customHeight="1" x14ac:dyDescent="0.2">
      <c r="AM173" s="4"/>
      <c r="AN173" s="4"/>
      <c r="AO173" s="4"/>
      <c r="AP173" s="5"/>
      <c r="AQ173" s="5"/>
      <c r="AR173" s="5"/>
      <c r="AS173" s="6"/>
      <c r="AT173" s="6"/>
      <c r="AU173" s="6"/>
      <c r="AV173" s="6"/>
      <c r="AW173" s="6"/>
    </row>
    <row r="174" spans="1:49" ht="12.75" customHeight="1" x14ac:dyDescent="0.2">
      <c r="O174" s="151" t="str">
        <f>タイトル</f>
        <v>２０22年度「自動車部品出荷動向調査（秘）」</v>
      </c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3"/>
    </row>
    <row r="175" spans="1:49" ht="12.75" customHeight="1" x14ac:dyDescent="0.2">
      <c r="O175" s="154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6"/>
    </row>
    <row r="176" spans="1:49" ht="12.75" customHeight="1" x14ac:dyDescent="0.2"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spans="1:49" ht="21" customHeight="1" x14ac:dyDescent="0.2">
      <c r="A177" s="157" t="str">
        <f>概況</f>
        <v>Ⅰ.  会社概況（２０２3年３月３１日現在）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8"/>
      <c r="X177" s="8"/>
      <c r="Y177" s="8"/>
      <c r="Z177" s="8"/>
      <c r="AA177" s="8"/>
      <c r="AB177" s="8"/>
      <c r="AC177" s="8"/>
      <c r="AD177" s="9">
        <f>マル秘</f>
        <v>0</v>
      </c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</row>
    <row r="178" spans="1:49" ht="15" customHeight="1" x14ac:dyDescent="0.2">
      <c r="B178" s="158" t="str">
        <f>会社名_タイトル</f>
        <v>会 社 名</v>
      </c>
      <c r="C178" s="159"/>
      <c r="D178" s="159"/>
      <c r="E178" s="160"/>
      <c r="F178" s="164" t="str">
        <f>IF(会社名="","",会社名)</f>
        <v/>
      </c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6"/>
      <c r="AG178" s="167" t="str">
        <f>AG136</f>
        <v>担当部署名</v>
      </c>
      <c r="AH178" s="167"/>
      <c r="AI178" s="167"/>
      <c r="AJ178" s="167"/>
      <c r="AK178" s="167"/>
      <c r="AL178" s="168">
        <f>担当部署名</f>
        <v>0</v>
      </c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70"/>
    </row>
    <row r="179" spans="1:49" ht="15" customHeight="1" x14ac:dyDescent="0.2">
      <c r="B179" s="161"/>
      <c r="C179" s="162"/>
      <c r="D179" s="162"/>
      <c r="E179" s="163"/>
      <c r="F179" s="164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6"/>
      <c r="AF179" s="10"/>
      <c r="AG179" s="167" t="str">
        <f>AG137</f>
        <v>担 当 者 名</v>
      </c>
      <c r="AH179" s="167"/>
      <c r="AI179" s="167"/>
      <c r="AJ179" s="167"/>
      <c r="AK179" s="167"/>
      <c r="AL179" s="168">
        <f>担当者名</f>
        <v>0</v>
      </c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2"/>
    </row>
    <row r="180" spans="1:49" ht="15" customHeight="1" x14ac:dyDescent="0.2">
      <c r="B180" s="173" t="str">
        <f>資本金_タイトル</f>
        <v>資 本 金</v>
      </c>
      <c r="C180" s="174"/>
      <c r="D180" s="174"/>
      <c r="E180" s="175"/>
      <c r="F180" s="176" t="str">
        <f>IF(資本金="","",資本金)</f>
        <v/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8" t="str">
        <f>資本金_単位</f>
        <v>　百万円</v>
      </c>
      <c r="T180" s="178"/>
      <c r="U180" s="178"/>
      <c r="V180" s="179"/>
      <c r="AG180" s="167" t="str">
        <f>AG138</f>
        <v>Ｔ　Ｅ　Ｌ</v>
      </c>
      <c r="AH180" s="167"/>
      <c r="AI180" s="167"/>
      <c r="AJ180" s="167"/>
      <c r="AK180" s="167"/>
      <c r="AL180" s="168">
        <f>TEL</f>
        <v>0</v>
      </c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2"/>
    </row>
    <row r="181" spans="1:49" ht="15" customHeight="1" x14ac:dyDescent="0.2">
      <c r="B181" s="173" t="str">
        <f>従業員数_タイトル</f>
        <v>従業員数</v>
      </c>
      <c r="C181" s="174"/>
      <c r="D181" s="174"/>
      <c r="E181" s="175"/>
      <c r="F181" s="180" t="str">
        <f>従業員数_注釈</f>
        <v>※ 単独の正規従業員数</v>
      </c>
      <c r="G181" s="181"/>
      <c r="H181" s="181"/>
      <c r="I181" s="181"/>
      <c r="J181" s="181"/>
      <c r="K181" s="181"/>
      <c r="L181" s="181"/>
      <c r="M181" s="177" t="str">
        <f>IF(従業員数="","",従業員数)</f>
        <v/>
      </c>
      <c r="N181" s="177"/>
      <c r="O181" s="177"/>
      <c r="P181" s="177"/>
      <c r="Q181" s="177"/>
      <c r="R181" s="177"/>
      <c r="S181" s="178" t="str">
        <f>従業員数_単位</f>
        <v>　人</v>
      </c>
      <c r="T181" s="178"/>
      <c r="U181" s="178"/>
      <c r="V181" s="179"/>
      <c r="AG181" s="167" t="str">
        <f>AG139</f>
        <v>メールアドレス</v>
      </c>
      <c r="AH181" s="167"/>
      <c r="AI181" s="167"/>
      <c r="AJ181" s="167"/>
      <c r="AK181" s="167"/>
      <c r="AL181" s="168">
        <f>FAX</f>
        <v>0</v>
      </c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2"/>
    </row>
    <row r="182" spans="1:49" ht="15" customHeight="1" x14ac:dyDescent="0.2">
      <c r="A182" s="11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AG182" s="182"/>
      <c r="AH182" s="182"/>
      <c r="AI182" s="182"/>
      <c r="AJ182" s="182"/>
      <c r="AK182" s="182"/>
      <c r="AL182" s="183">
        <f>メールアドレス</f>
        <v>0</v>
      </c>
      <c r="AM182" s="183"/>
      <c r="AN182" s="183"/>
      <c r="AO182" s="183"/>
      <c r="AP182" s="183"/>
      <c r="AQ182" s="183"/>
      <c r="AR182" s="183"/>
      <c r="AS182" s="183"/>
      <c r="AT182" s="183"/>
      <c r="AU182" s="183"/>
      <c r="AV182" s="183"/>
      <c r="AW182" s="183"/>
    </row>
    <row r="183" spans="1:49" ht="21" customHeight="1" x14ac:dyDescent="0.2">
      <c r="A183" s="184" t="str">
        <f>出荷額1</f>
        <v>Ⅱ. （1）２０２2年度の貴社単独の自動車部品出荷額の状況（２０２2年４月～２０２3年３月までの出荷動向）</v>
      </c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</row>
    <row r="184" spans="1:49" ht="13.5" customHeight="1" x14ac:dyDescent="0.2">
      <c r="B184" s="185" t="s">
        <v>18</v>
      </c>
      <c r="C184" s="186"/>
      <c r="D184" s="186"/>
      <c r="E184" s="186"/>
      <c r="F184" s="186"/>
      <c r="G184" s="187"/>
      <c r="H184" s="186" t="str">
        <f>部品出荷額_A</f>
        <v>自動車部品出荷額 [A]</v>
      </c>
      <c r="I184" s="186"/>
      <c r="J184" s="186"/>
      <c r="K184" s="186"/>
      <c r="L184" s="186"/>
      <c r="M184" s="186"/>
      <c r="N184" s="186"/>
      <c r="O184" s="186"/>
      <c r="P184" s="186"/>
      <c r="Q184" s="187"/>
      <c r="R184" s="185" t="str">
        <f>部品出荷額以外_B</f>
        <v>自動車部品出荷額以外 [B]</v>
      </c>
      <c r="S184" s="186"/>
      <c r="T184" s="186"/>
      <c r="U184" s="186"/>
      <c r="V184" s="186"/>
      <c r="W184" s="186"/>
      <c r="X184" s="186"/>
      <c r="Y184" s="186"/>
      <c r="Z184" s="186"/>
      <c r="AA184" s="187"/>
      <c r="AB184" s="194" t="str">
        <f>売上高_C</f>
        <v>合計 [C] （=[A]+[B]）
※貴社単独の売上高です</v>
      </c>
      <c r="AC184" s="195"/>
      <c r="AD184" s="195"/>
      <c r="AE184" s="195"/>
      <c r="AF184" s="195"/>
      <c r="AG184" s="195"/>
      <c r="AH184" s="195"/>
      <c r="AI184" s="195"/>
      <c r="AJ184" s="195"/>
      <c r="AK184" s="196"/>
      <c r="AO184" s="301" t="s">
        <v>95</v>
      </c>
      <c r="AP184" s="302"/>
      <c r="AQ184" s="302"/>
      <c r="AR184" s="302"/>
      <c r="AS184" s="302"/>
      <c r="AT184" s="302"/>
      <c r="AU184" s="302"/>
      <c r="AV184" s="302"/>
      <c r="AW184" s="303"/>
    </row>
    <row r="185" spans="1:49" ht="13.5" customHeight="1" x14ac:dyDescent="0.2">
      <c r="A185" s="8"/>
      <c r="B185" s="188"/>
      <c r="C185" s="189"/>
      <c r="D185" s="189"/>
      <c r="E185" s="189"/>
      <c r="F185" s="189"/>
      <c r="G185" s="190"/>
      <c r="H185" s="189"/>
      <c r="I185" s="189"/>
      <c r="J185" s="189"/>
      <c r="K185" s="189"/>
      <c r="L185" s="189"/>
      <c r="M185" s="189"/>
      <c r="N185" s="189"/>
      <c r="O185" s="192"/>
      <c r="P185" s="192"/>
      <c r="Q185" s="193"/>
      <c r="R185" s="191"/>
      <c r="S185" s="192"/>
      <c r="T185" s="192"/>
      <c r="U185" s="192"/>
      <c r="V185" s="192"/>
      <c r="W185" s="192"/>
      <c r="X185" s="192"/>
      <c r="Y185" s="192"/>
      <c r="Z185" s="192"/>
      <c r="AA185" s="193"/>
      <c r="AB185" s="197"/>
      <c r="AC185" s="198"/>
      <c r="AD185" s="198"/>
      <c r="AE185" s="198"/>
      <c r="AF185" s="198"/>
      <c r="AG185" s="198"/>
      <c r="AH185" s="198"/>
      <c r="AI185" s="198"/>
      <c r="AJ185" s="198"/>
      <c r="AK185" s="199"/>
      <c r="AO185" s="355"/>
      <c r="AP185" s="306"/>
      <c r="AQ185" s="306"/>
      <c r="AR185" s="306"/>
      <c r="AS185" s="306"/>
      <c r="AT185" s="306"/>
      <c r="AU185" s="306"/>
      <c r="AV185" s="306"/>
      <c r="AW185" s="307"/>
    </row>
    <row r="186" spans="1:49" ht="13.5" customHeight="1" x14ac:dyDescent="0.2">
      <c r="A186" s="8"/>
      <c r="B186" s="188"/>
      <c r="C186" s="189"/>
      <c r="D186" s="189"/>
      <c r="E186" s="189"/>
      <c r="F186" s="189"/>
      <c r="G186" s="189"/>
      <c r="H186" s="200"/>
      <c r="I186" s="201"/>
      <c r="J186" s="201"/>
      <c r="K186" s="201"/>
      <c r="L186" s="201"/>
      <c r="M186" s="201"/>
      <c r="N186" s="202"/>
      <c r="O186" s="209" t="s">
        <v>19</v>
      </c>
      <c r="P186" s="209"/>
      <c r="Q186" s="210"/>
      <c r="R186" s="200"/>
      <c r="S186" s="201"/>
      <c r="T186" s="201"/>
      <c r="U186" s="201"/>
      <c r="V186" s="201"/>
      <c r="W186" s="201"/>
      <c r="X186" s="202"/>
      <c r="Y186" s="214" t="s">
        <v>19</v>
      </c>
      <c r="Z186" s="209"/>
      <c r="AA186" s="210"/>
      <c r="AB186" s="200"/>
      <c r="AC186" s="201"/>
      <c r="AD186" s="201"/>
      <c r="AE186" s="201"/>
      <c r="AF186" s="201"/>
      <c r="AG186" s="201"/>
      <c r="AH186" s="202"/>
      <c r="AI186" s="214" t="s">
        <v>19</v>
      </c>
      <c r="AJ186" s="209"/>
      <c r="AK186" s="210"/>
      <c r="AO186" s="217"/>
      <c r="AP186" s="218"/>
      <c r="AQ186" s="218"/>
      <c r="AR186" s="218"/>
      <c r="AS186" s="218"/>
      <c r="AT186" s="218"/>
      <c r="AU186" s="219"/>
      <c r="AV186" s="226" t="s">
        <v>21</v>
      </c>
      <c r="AW186" s="227"/>
    </row>
    <row r="187" spans="1:49" ht="13.5" customHeight="1" x14ac:dyDescent="0.2">
      <c r="A187" s="8"/>
      <c r="B187" s="188"/>
      <c r="C187" s="189"/>
      <c r="D187" s="189"/>
      <c r="E187" s="189"/>
      <c r="F187" s="189"/>
      <c r="G187" s="189"/>
      <c r="H187" s="203"/>
      <c r="I187" s="204"/>
      <c r="J187" s="204"/>
      <c r="K187" s="204"/>
      <c r="L187" s="204"/>
      <c r="M187" s="204"/>
      <c r="N187" s="205"/>
      <c r="O187" s="157"/>
      <c r="P187" s="157"/>
      <c r="Q187" s="211"/>
      <c r="R187" s="203"/>
      <c r="S187" s="204"/>
      <c r="T187" s="204"/>
      <c r="U187" s="204"/>
      <c r="V187" s="204"/>
      <c r="W187" s="204"/>
      <c r="X187" s="205"/>
      <c r="Y187" s="215"/>
      <c r="Z187" s="157"/>
      <c r="AA187" s="211"/>
      <c r="AB187" s="203"/>
      <c r="AC187" s="204"/>
      <c r="AD187" s="204"/>
      <c r="AE187" s="204"/>
      <c r="AF187" s="204"/>
      <c r="AG187" s="204"/>
      <c r="AH187" s="205"/>
      <c r="AI187" s="215"/>
      <c r="AJ187" s="157"/>
      <c r="AK187" s="211"/>
      <c r="AO187" s="220"/>
      <c r="AP187" s="221"/>
      <c r="AQ187" s="221"/>
      <c r="AR187" s="221"/>
      <c r="AS187" s="221"/>
      <c r="AT187" s="221"/>
      <c r="AU187" s="222"/>
      <c r="AV187" s="228"/>
      <c r="AW187" s="229"/>
    </row>
    <row r="188" spans="1:49" ht="13.5" customHeight="1" x14ac:dyDescent="0.2">
      <c r="A188" s="8"/>
      <c r="B188" s="191"/>
      <c r="C188" s="192"/>
      <c r="D188" s="192"/>
      <c r="E188" s="192"/>
      <c r="F188" s="192"/>
      <c r="G188" s="192"/>
      <c r="H188" s="206"/>
      <c r="I188" s="207"/>
      <c r="J188" s="207"/>
      <c r="K188" s="207"/>
      <c r="L188" s="207"/>
      <c r="M188" s="207"/>
      <c r="N188" s="208"/>
      <c r="O188" s="212"/>
      <c r="P188" s="212"/>
      <c r="Q188" s="213"/>
      <c r="R188" s="206"/>
      <c r="S188" s="207"/>
      <c r="T188" s="207"/>
      <c r="U188" s="207"/>
      <c r="V188" s="207"/>
      <c r="W188" s="207"/>
      <c r="X188" s="208"/>
      <c r="Y188" s="216"/>
      <c r="Z188" s="212"/>
      <c r="AA188" s="213"/>
      <c r="AB188" s="206"/>
      <c r="AC188" s="207"/>
      <c r="AD188" s="207"/>
      <c r="AE188" s="207"/>
      <c r="AF188" s="207"/>
      <c r="AG188" s="207"/>
      <c r="AH188" s="208"/>
      <c r="AI188" s="216"/>
      <c r="AJ188" s="212"/>
      <c r="AK188" s="213"/>
      <c r="AO188" s="223"/>
      <c r="AP188" s="224"/>
      <c r="AQ188" s="224"/>
      <c r="AR188" s="224"/>
      <c r="AS188" s="224"/>
      <c r="AT188" s="224"/>
      <c r="AU188" s="225"/>
      <c r="AV188" s="230"/>
      <c r="AW188" s="231"/>
    </row>
    <row r="189" spans="1:49" ht="13.5" customHeight="1" x14ac:dyDescent="0.2">
      <c r="A189" s="16"/>
      <c r="B189" s="16"/>
      <c r="C189" s="16"/>
      <c r="D189" s="16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8"/>
      <c r="P189" s="8"/>
      <c r="Q189" s="8"/>
      <c r="R189" s="17"/>
      <c r="S189" s="17"/>
      <c r="T189" s="17"/>
      <c r="U189" s="17"/>
      <c r="V189" s="17"/>
      <c r="W189" s="17"/>
      <c r="X189" s="17"/>
      <c r="Y189" s="8"/>
      <c r="Z189" s="8"/>
      <c r="AA189" s="8"/>
      <c r="AB189" s="17"/>
      <c r="AC189" s="17"/>
      <c r="AD189" s="17"/>
      <c r="AE189" s="17"/>
      <c r="AF189" s="17"/>
      <c r="AG189" s="17"/>
      <c r="AH189" s="17"/>
      <c r="AI189" s="8"/>
      <c r="AJ189" s="8"/>
      <c r="AK189" s="8"/>
      <c r="AO189" s="18"/>
      <c r="AP189" s="18"/>
      <c r="AQ189" s="18"/>
      <c r="AR189" s="18"/>
      <c r="AS189" s="18"/>
      <c r="AT189" s="18"/>
      <c r="AU189" s="18"/>
      <c r="AV189" s="19"/>
      <c r="AW189" s="19"/>
    </row>
    <row r="190" spans="1:49" ht="16.5" customHeight="1" x14ac:dyDescent="0.2">
      <c r="B190" s="232" t="str">
        <f>出荷額2</f>
        <v>（2）自動車部品出荷額 [A] の内訳</v>
      </c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</row>
    <row r="191" spans="1:49" ht="15.75" customHeight="1" x14ac:dyDescent="0.2">
      <c r="A191" s="13"/>
      <c r="B191" s="121" t="s">
        <v>22</v>
      </c>
      <c r="C191" s="122"/>
      <c r="D191" s="122"/>
      <c r="E191" s="122"/>
      <c r="F191" s="122"/>
      <c r="G191" s="233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5" t="s">
        <v>23</v>
      </c>
      <c r="AS191" s="236"/>
      <c r="AT191" s="236"/>
      <c r="AU191" s="236"/>
      <c r="AV191" s="236"/>
      <c r="AW191" s="237"/>
    </row>
    <row r="192" spans="1:49" ht="15.75" customHeight="1" x14ac:dyDescent="0.2">
      <c r="A192" s="13"/>
      <c r="B192" s="135" t="s">
        <v>24</v>
      </c>
      <c r="C192" s="136"/>
      <c r="D192" s="136"/>
      <c r="E192" s="136"/>
      <c r="F192" s="136"/>
      <c r="G192" s="241"/>
      <c r="H192" s="242" t="str">
        <f>IF(ISNA(VLOOKUP(H191,'&lt;事務局使用&gt; 分類表'!$A$2:$B$200,2,FALSE)),"",VLOOKUP(H191,'&lt;事務局使用&gt; 分類表'!$A$2:$B$200,2,FALSE))</f>
        <v/>
      </c>
      <c r="I192" s="243"/>
      <c r="J192" s="243"/>
      <c r="K192" s="243"/>
      <c r="L192" s="243"/>
      <c r="M192" s="244"/>
      <c r="N192" s="242" t="str">
        <f>IF(ISNA(VLOOKUP(N191,'&lt;事務局使用&gt; 分類表'!$A$2:$B$200,2,FALSE)),"",VLOOKUP(N191,'&lt;事務局使用&gt; 分類表'!$A$2:$B$200,2,FALSE))</f>
        <v/>
      </c>
      <c r="O192" s="243"/>
      <c r="P192" s="243"/>
      <c r="Q192" s="243"/>
      <c r="R192" s="243"/>
      <c r="S192" s="244"/>
      <c r="T192" s="242" t="str">
        <f>IF(ISNA(VLOOKUP(T191,'&lt;事務局使用&gt; 分類表'!$A$2:$B$200,2,FALSE)),"",VLOOKUP(T191,'&lt;事務局使用&gt; 分類表'!$A$2:$B$200,2,FALSE))</f>
        <v/>
      </c>
      <c r="U192" s="243"/>
      <c r="V192" s="243"/>
      <c r="W192" s="243"/>
      <c r="X192" s="243"/>
      <c r="Y192" s="244"/>
      <c r="Z192" s="242" t="str">
        <f>IF(ISNA(VLOOKUP(Z191,'&lt;事務局使用&gt; 分類表'!$A$2:$B$200,2,FALSE)),"",VLOOKUP(Z191,'&lt;事務局使用&gt; 分類表'!$A$2:$B$200,2,FALSE))</f>
        <v/>
      </c>
      <c r="AA192" s="243"/>
      <c r="AB192" s="243"/>
      <c r="AC192" s="243"/>
      <c r="AD192" s="243"/>
      <c r="AE192" s="244"/>
      <c r="AF192" s="242" t="str">
        <f>IF(ISNA(VLOOKUP(AF191,'&lt;事務局使用&gt; 分類表'!$A$2:$B$200,2,FALSE)),"",VLOOKUP(AF191,'&lt;事務局使用&gt; 分類表'!$A$2:$B$200,2,FALSE))</f>
        <v/>
      </c>
      <c r="AG192" s="243"/>
      <c r="AH192" s="243"/>
      <c r="AI192" s="243"/>
      <c r="AJ192" s="243"/>
      <c r="AK192" s="244"/>
      <c r="AL192" s="242" t="str">
        <f>IF(ISNA(VLOOKUP(AL191,'&lt;事務局使用&gt; 分類表'!$A$2:$B$200,2,FALSE)),"",VLOOKUP(AL191,'&lt;事務局使用&gt; 分類表'!$A$2:$B$200,2,FALSE))</f>
        <v/>
      </c>
      <c r="AM192" s="243"/>
      <c r="AN192" s="243"/>
      <c r="AO192" s="243"/>
      <c r="AP192" s="243"/>
      <c r="AQ192" s="244"/>
      <c r="AR192" s="238"/>
      <c r="AS192" s="239"/>
      <c r="AT192" s="239"/>
      <c r="AU192" s="239"/>
      <c r="AV192" s="239"/>
      <c r="AW192" s="240"/>
    </row>
    <row r="193" spans="1:49" ht="15.75" customHeight="1" x14ac:dyDescent="0.2">
      <c r="A193" s="13"/>
      <c r="B193" s="119" t="s">
        <v>25</v>
      </c>
      <c r="C193" s="245"/>
      <c r="D193" s="122" t="s">
        <v>26</v>
      </c>
      <c r="E193" s="122"/>
      <c r="F193" s="125" t="s">
        <v>27</v>
      </c>
      <c r="G193" s="126"/>
      <c r="H193" s="127"/>
      <c r="I193" s="128"/>
      <c r="J193" s="128"/>
      <c r="K193" s="128"/>
      <c r="L193" s="128"/>
      <c r="M193" s="129"/>
      <c r="N193" s="127"/>
      <c r="O193" s="128"/>
      <c r="P193" s="128"/>
      <c r="Q193" s="128"/>
      <c r="R193" s="128"/>
      <c r="S193" s="129"/>
      <c r="T193" s="127"/>
      <c r="U193" s="128"/>
      <c r="V193" s="128"/>
      <c r="W193" s="128"/>
      <c r="X193" s="128"/>
      <c r="Y193" s="129"/>
      <c r="Z193" s="127"/>
      <c r="AA193" s="128"/>
      <c r="AB193" s="128"/>
      <c r="AC193" s="128"/>
      <c r="AD193" s="128"/>
      <c r="AE193" s="129"/>
      <c r="AF193" s="127"/>
      <c r="AG193" s="128"/>
      <c r="AH193" s="128"/>
      <c r="AI193" s="128"/>
      <c r="AJ193" s="128"/>
      <c r="AK193" s="129"/>
      <c r="AL193" s="127"/>
      <c r="AM193" s="128"/>
      <c r="AN193" s="128"/>
      <c r="AO193" s="128"/>
      <c r="AP193" s="128"/>
      <c r="AQ193" s="129"/>
      <c r="AR193" s="130">
        <f>IF(H$233="",SUM(H25:AQ25,H67:AQ67,H109:AQ109,H151:AQ151,H193:AQ193),"")</f>
        <v>0</v>
      </c>
      <c r="AS193" s="131"/>
      <c r="AT193" s="131"/>
      <c r="AU193" s="131"/>
      <c r="AV193" s="131"/>
      <c r="AW193" s="132"/>
    </row>
    <row r="194" spans="1:49" ht="15.75" customHeight="1" x14ac:dyDescent="0.2">
      <c r="A194" s="13"/>
      <c r="B194" s="119"/>
      <c r="C194" s="246"/>
      <c r="D194" s="124"/>
      <c r="E194" s="124"/>
      <c r="F194" s="133" t="s">
        <v>28</v>
      </c>
      <c r="G194" s="134"/>
      <c r="H194" s="100"/>
      <c r="I194" s="101"/>
      <c r="J194" s="101"/>
      <c r="K194" s="101"/>
      <c r="L194" s="101"/>
      <c r="M194" s="102"/>
      <c r="N194" s="100"/>
      <c r="O194" s="101"/>
      <c r="P194" s="101"/>
      <c r="Q194" s="101"/>
      <c r="R194" s="101"/>
      <c r="S194" s="102"/>
      <c r="T194" s="100"/>
      <c r="U194" s="101"/>
      <c r="V194" s="101"/>
      <c r="W194" s="101"/>
      <c r="X194" s="101"/>
      <c r="Y194" s="102"/>
      <c r="Z194" s="100"/>
      <c r="AA194" s="101"/>
      <c r="AB194" s="101"/>
      <c r="AC194" s="101"/>
      <c r="AD194" s="101"/>
      <c r="AE194" s="102"/>
      <c r="AF194" s="100"/>
      <c r="AG194" s="101"/>
      <c r="AH194" s="101"/>
      <c r="AI194" s="101"/>
      <c r="AJ194" s="101"/>
      <c r="AK194" s="102"/>
      <c r="AL194" s="100"/>
      <c r="AM194" s="101"/>
      <c r="AN194" s="101"/>
      <c r="AO194" s="101"/>
      <c r="AP194" s="101"/>
      <c r="AQ194" s="102"/>
      <c r="AR194" s="103">
        <f t="shared" ref="AR194:AR209" si="9">IF(H$233="",SUM(H26:AQ26,H68:AQ68,H110:AQ110,H152:AQ152,H194:AQ194),"")</f>
        <v>0</v>
      </c>
      <c r="AS194" s="104"/>
      <c r="AT194" s="104"/>
      <c r="AU194" s="104"/>
      <c r="AV194" s="104"/>
      <c r="AW194" s="105"/>
    </row>
    <row r="195" spans="1:49" ht="15.75" customHeight="1" x14ac:dyDescent="0.2">
      <c r="A195" s="13"/>
      <c r="B195" s="119"/>
      <c r="C195" s="246"/>
      <c r="D195" s="124" t="s">
        <v>29</v>
      </c>
      <c r="E195" s="124"/>
      <c r="F195" s="133" t="s">
        <v>30</v>
      </c>
      <c r="G195" s="134"/>
      <c r="H195" s="100"/>
      <c r="I195" s="101"/>
      <c r="J195" s="101"/>
      <c r="K195" s="101"/>
      <c r="L195" s="101"/>
      <c r="M195" s="102"/>
      <c r="N195" s="100"/>
      <c r="O195" s="101"/>
      <c r="P195" s="101"/>
      <c r="Q195" s="101"/>
      <c r="R195" s="101"/>
      <c r="S195" s="102"/>
      <c r="T195" s="100"/>
      <c r="U195" s="101"/>
      <c r="V195" s="101"/>
      <c r="W195" s="101"/>
      <c r="X195" s="101"/>
      <c r="Y195" s="102"/>
      <c r="Z195" s="100"/>
      <c r="AA195" s="101"/>
      <c r="AB195" s="101"/>
      <c r="AC195" s="101"/>
      <c r="AD195" s="101"/>
      <c r="AE195" s="102"/>
      <c r="AF195" s="100"/>
      <c r="AG195" s="101"/>
      <c r="AH195" s="101"/>
      <c r="AI195" s="101"/>
      <c r="AJ195" s="101"/>
      <c r="AK195" s="102"/>
      <c r="AL195" s="100"/>
      <c r="AM195" s="101"/>
      <c r="AN195" s="101"/>
      <c r="AO195" s="101"/>
      <c r="AP195" s="101"/>
      <c r="AQ195" s="102"/>
      <c r="AR195" s="103">
        <f t="shared" si="9"/>
        <v>0</v>
      </c>
      <c r="AS195" s="104"/>
      <c r="AT195" s="104"/>
      <c r="AU195" s="104"/>
      <c r="AV195" s="104"/>
      <c r="AW195" s="105"/>
    </row>
    <row r="196" spans="1:49" ht="15.75" customHeight="1" x14ac:dyDescent="0.2">
      <c r="A196" s="13"/>
      <c r="B196" s="119"/>
      <c r="C196" s="246"/>
      <c r="D196" s="124"/>
      <c r="E196" s="124"/>
      <c r="F196" s="133" t="s">
        <v>31</v>
      </c>
      <c r="G196" s="134"/>
      <c r="H196" s="100"/>
      <c r="I196" s="101"/>
      <c r="J196" s="101"/>
      <c r="K196" s="101"/>
      <c r="L196" s="101"/>
      <c r="M196" s="102"/>
      <c r="N196" s="100"/>
      <c r="O196" s="101"/>
      <c r="P196" s="101"/>
      <c r="Q196" s="101"/>
      <c r="R196" s="101"/>
      <c r="S196" s="102"/>
      <c r="T196" s="100"/>
      <c r="U196" s="101"/>
      <c r="V196" s="101"/>
      <c r="W196" s="101"/>
      <c r="X196" s="101"/>
      <c r="Y196" s="102"/>
      <c r="Z196" s="100"/>
      <c r="AA196" s="101"/>
      <c r="AB196" s="101"/>
      <c r="AC196" s="101"/>
      <c r="AD196" s="101"/>
      <c r="AE196" s="102"/>
      <c r="AF196" s="100"/>
      <c r="AG196" s="101"/>
      <c r="AH196" s="101"/>
      <c r="AI196" s="101"/>
      <c r="AJ196" s="101"/>
      <c r="AK196" s="102"/>
      <c r="AL196" s="100"/>
      <c r="AM196" s="101"/>
      <c r="AN196" s="101"/>
      <c r="AO196" s="101"/>
      <c r="AP196" s="101"/>
      <c r="AQ196" s="102"/>
      <c r="AR196" s="103">
        <f t="shared" si="9"/>
        <v>0</v>
      </c>
      <c r="AS196" s="104"/>
      <c r="AT196" s="104"/>
      <c r="AU196" s="104"/>
      <c r="AV196" s="104"/>
      <c r="AW196" s="105"/>
    </row>
    <row r="197" spans="1:49" ht="15.75" customHeight="1" x14ac:dyDescent="0.2">
      <c r="A197" s="13"/>
      <c r="B197" s="119"/>
      <c r="C197" s="137" t="s">
        <v>32</v>
      </c>
      <c r="D197" s="133"/>
      <c r="E197" s="133"/>
      <c r="F197" s="133"/>
      <c r="G197" s="134"/>
      <c r="H197" s="100"/>
      <c r="I197" s="101"/>
      <c r="J197" s="101"/>
      <c r="K197" s="101"/>
      <c r="L197" s="101"/>
      <c r="M197" s="102"/>
      <c r="N197" s="100"/>
      <c r="O197" s="101"/>
      <c r="P197" s="101"/>
      <c r="Q197" s="101"/>
      <c r="R197" s="101"/>
      <c r="S197" s="102"/>
      <c r="T197" s="100"/>
      <c r="U197" s="101"/>
      <c r="V197" s="101"/>
      <c r="W197" s="101"/>
      <c r="X197" s="101"/>
      <c r="Y197" s="102"/>
      <c r="Z197" s="100"/>
      <c r="AA197" s="101"/>
      <c r="AB197" s="101"/>
      <c r="AC197" s="101"/>
      <c r="AD197" s="101"/>
      <c r="AE197" s="102"/>
      <c r="AF197" s="100"/>
      <c r="AG197" s="101"/>
      <c r="AH197" s="101"/>
      <c r="AI197" s="101"/>
      <c r="AJ197" s="101"/>
      <c r="AK197" s="102"/>
      <c r="AL197" s="100"/>
      <c r="AM197" s="101"/>
      <c r="AN197" s="101"/>
      <c r="AO197" s="101"/>
      <c r="AP197" s="101"/>
      <c r="AQ197" s="102"/>
      <c r="AR197" s="103">
        <f t="shared" si="9"/>
        <v>0</v>
      </c>
      <c r="AS197" s="104"/>
      <c r="AT197" s="104"/>
      <c r="AU197" s="104"/>
      <c r="AV197" s="104"/>
      <c r="AW197" s="105"/>
    </row>
    <row r="198" spans="1:49" ht="15.75" customHeight="1" x14ac:dyDescent="0.2">
      <c r="A198" s="13"/>
      <c r="B198" s="119"/>
      <c r="C198" s="137" t="s">
        <v>33</v>
      </c>
      <c r="D198" s="133"/>
      <c r="E198" s="133"/>
      <c r="F198" s="133"/>
      <c r="G198" s="134"/>
      <c r="H198" s="100"/>
      <c r="I198" s="101"/>
      <c r="J198" s="101"/>
      <c r="K198" s="101"/>
      <c r="L198" s="101"/>
      <c r="M198" s="102"/>
      <c r="N198" s="100"/>
      <c r="O198" s="101"/>
      <c r="P198" s="101"/>
      <c r="Q198" s="101"/>
      <c r="R198" s="101"/>
      <c r="S198" s="102"/>
      <c r="T198" s="100"/>
      <c r="U198" s="101"/>
      <c r="V198" s="101"/>
      <c r="W198" s="101"/>
      <c r="X198" s="101"/>
      <c r="Y198" s="102"/>
      <c r="Z198" s="100"/>
      <c r="AA198" s="101"/>
      <c r="AB198" s="101"/>
      <c r="AC198" s="101"/>
      <c r="AD198" s="101"/>
      <c r="AE198" s="102"/>
      <c r="AF198" s="100"/>
      <c r="AG198" s="101"/>
      <c r="AH198" s="101"/>
      <c r="AI198" s="101"/>
      <c r="AJ198" s="101"/>
      <c r="AK198" s="102"/>
      <c r="AL198" s="100"/>
      <c r="AM198" s="101"/>
      <c r="AN198" s="101"/>
      <c r="AO198" s="101"/>
      <c r="AP198" s="101"/>
      <c r="AQ198" s="102"/>
      <c r="AR198" s="103">
        <f t="shared" si="9"/>
        <v>0</v>
      </c>
      <c r="AS198" s="104"/>
      <c r="AT198" s="104"/>
      <c r="AU198" s="104"/>
      <c r="AV198" s="104"/>
      <c r="AW198" s="105"/>
    </row>
    <row r="199" spans="1:49" ht="15.75" customHeight="1" x14ac:dyDescent="0.2">
      <c r="A199" s="13"/>
      <c r="B199" s="119"/>
      <c r="C199" s="123" t="s">
        <v>34</v>
      </c>
      <c r="D199" s="124"/>
      <c r="E199" s="124"/>
      <c r="F199" s="133" t="s">
        <v>35</v>
      </c>
      <c r="G199" s="134"/>
      <c r="H199" s="100"/>
      <c r="I199" s="101"/>
      <c r="J199" s="101"/>
      <c r="K199" s="101"/>
      <c r="L199" s="101"/>
      <c r="M199" s="102"/>
      <c r="N199" s="100"/>
      <c r="O199" s="101"/>
      <c r="P199" s="101"/>
      <c r="Q199" s="101"/>
      <c r="R199" s="101"/>
      <c r="S199" s="102"/>
      <c r="T199" s="100"/>
      <c r="U199" s="101"/>
      <c r="V199" s="101"/>
      <c r="W199" s="101"/>
      <c r="X199" s="101"/>
      <c r="Y199" s="102"/>
      <c r="Z199" s="100"/>
      <c r="AA199" s="101"/>
      <c r="AB199" s="101"/>
      <c r="AC199" s="101"/>
      <c r="AD199" s="101"/>
      <c r="AE199" s="102"/>
      <c r="AF199" s="100"/>
      <c r="AG199" s="101"/>
      <c r="AH199" s="101"/>
      <c r="AI199" s="101"/>
      <c r="AJ199" s="101"/>
      <c r="AK199" s="102"/>
      <c r="AL199" s="100"/>
      <c r="AM199" s="101"/>
      <c r="AN199" s="101"/>
      <c r="AO199" s="101"/>
      <c r="AP199" s="101"/>
      <c r="AQ199" s="102"/>
      <c r="AR199" s="103">
        <f t="shared" si="9"/>
        <v>0</v>
      </c>
      <c r="AS199" s="104"/>
      <c r="AT199" s="104"/>
      <c r="AU199" s="104"/>
      <c r="AV199" s="104"/>
      <c r="AW199" s="105"/>
    </row>
    <row r="200" spans="1:49" ht="15.75" customHeight="1" x14ac:dyDescent="0.2">
      <c r="A200" s="13"/>
      <c r="B200" s="119"/>
      <c r="C200" s="123"/>
      <c r="D200" s="124"/>
      <c r="E200" s="124"/>
      <c r="F200" s="133" t="s">
        <v>36</v>
      </c>
      <c r="G200" s="134"/>
      <c r="H200" s="100"/>
      <c r="I200" s="101"/>
      <c r="J200" s="101"/>
      <c r="K200" s="101"/>
      <c r="L200" s="101"/>
      <c r="M200" s="102"/>
      <c r="N200" s="100"/>
      <c r="O200" s="101"/>
      <c r="P200" s="101"/>
      <c r="Q200" s="101"/>
      <c r="R200" s="101"/>
      <c r="S200" s="102"/>
      <c r="T200" s="100"/>
      <c r="U200" s="101"/>
      <c r="V200" s="101"/>
      <c r="W200" s="101"/>
      <c r="X200" s="101"/>
      <c r="Y200" s="102"/>
      <c r="Z200" s="100"/>
      <c r="AA200" s="101"/>
      <c r="AB200" s="101"/>
      <c r="AC200" s="101"/>
      <c r="AD200" s="101"/>
      <c r="AE200" s="102"/>
      <c r="AF200" s="100"/>
      <c r="AG200" s="101"/>
      <c r="AH200" s="101"/>
      <c r="AI200" s="101"/>
      <c r="AJ200" s="101"/>
      <c r="AK200" s="102"/>
      <c r="AL200" s="100"/>
      <c r="AM200" s="101"/>
      <c r="AN200" s="101"/>
      <c r="AO200" s="101"/>
      <c r="AP200" s="101"/>
      <c r="AQ200" s="102"/>
      <c r="AR200" s="103">
        <f t="shared" si="9"/>
        <v>0</v>
      </c>
      <c r="AS200" s="104"/>
      <c r="AT200" s="104"/>
      <c r="AU200" s="104"/>
      <c r="AV200" s="104"/>
      <c r="AW200" s="105"/>
    </row>
    <row r="201" spans="1:49" ht="15.75" customHeight="1" x14ac:dyDescent="0.2">
      <c r="A201" s="13"/>
      <c r="B201" s="119"/>
      <c r="C201" s="123" t="s">
        <v>37</v>
      </c>
      <c r="D201" s="124"/>
      <c r="E201" s="124"/>
      <c r="F201" s="133" t="s">
        <v>38</v>
      </c>
      <c r="G201" s="134"/>
      <c r="H201" s="100"/>
      <c r="I201" s="101"/>
      <c r="J201" s="101"/>
      <c r="K201" s="101"/>
      <c r="L201" s="101"/>
      <c r="M201" s="102"/>
      <c r="N201" s="100"/>
      <c r="O201" s="101"/>
      <c r="P201" s="101"/>
      <c r="Q201" s="101"/>
      <c r="R201" s="101"/>
      <c r="S201" s="102"/>
      <c r="T201" s="100"/>
      <c r="U201" s="101"/>
      <c r="V201" s="101"/>
      <c r="W201" s="101"/>
      <c r="X201" s="101"/>
      <c r="Y201" s="102"/>
      <c r="Z201" s="100"/>
      <c r="AA201" s="101"/>
      <c r="AB201" s="101"/>
      <c r="AC201" s="101"/>
      <c r="AD201" s="101"/>
      <c r="AE201" s="102"/>
      <c r="AF201" s="100"/>
      <c r="AG201" s="101"/>
      <c r="AH201" s="101"/>
      <c r="AI201" s="101"/>
      <c r="AJ201" s="101"/>
      <c r="AK201" s="102"/>
      <c r="AL201" s="100"/>
      <c r="AM201" s="101"/>
      <c r="AN201" s="101"/>
      <c r="AO201" s="101"/>
      <c r="AP201" s="101"/>
      <c r="AQ201" s="102"/>
      <c r="AR201" s="103">
        <f t="shared" si="9"/>
        <v>0</v>
      </c>
      <c r="AS201" s="104"/>
      <c r="AT201" s="104"/>
      <c r="AU201" s="104"/>
      <c r="AV201" s="104"/>
      <c r="AW201" s="105"/>
    </row>
    <row r="202" spans="1:49" ht="15.75" customHeight="1" x14ac:dyDescent="0.2">
      <c r="A202" s="13"/>
      <c r="B202" s="120"/>
      <c r="C202" s="135"/>
      <c r="D202" s="136"/>
      <c r="E202" s="136"/>
      <c r="F202" s="106" t="s">
        <v>39</v>
      </c>
      <c r="G202" s="107"/>
      <c r="H202" s="108"/>
      <c r="I202" s="109"/>
      <c r="J202" s="109"/>
      <c r="K202" s="109"/>
      <c r="L202" s="109"/>
      <c r="M202" s="110"/>
      <c r="N202" s="108"/>
      <c r="O202" s="109"/>
      <c r="P202" s="109"/>
      <c r="Q202" s="109"/>
      <c r="R202" s="109"/>
      <c r="S202" s="110"/>
      <c r="T202" s="108"/>
      <c r="U202" s="109"/>
      <c r="V202" s="109"/>
      <c r="W202" s="109"/>
      <c r="X202" s="109"/>
      <c r="Y202" s="110"/>
      <c r="Z202" s="108"/>
      <c r="AA202" s="109"/>
      <c r="AB202" s="109"/>
      <c r="AC202" s="109"/>
      <c r="AD202" s="109"/>
      <c r="AE202" s="110"/>
      <c r="AF202" s="108"/>
      <c r="AG202" s="109"/>
      <c r="AH202" s="109"/>
      <c r="AI202" s="109"/>
      <c r="AJ202" s="109"/>
      <c r="AK202" s="110"/>
      <c r="AL202" s="108"/>
      <c r="AM202" s="109"/>
      <c r="AN202" s="109"/>
      <c r="AO202" s="109"/>
      <c r="AP202" s="109"/>
      <c r="AQ202" s="110"/>
      <c r="AR202" s="111">
        <f t="shared" si="9"/>
        <v>0</v>
      </c>
      <c r="AS202" s="112"/>
      <c r="AT202" s="112"/>
      <c r="AU202" s="112"/>
      <c r="AV202" s="112"/>
      <c r="AW202" s="113"/>
    </row>
    <row r="203" spans="1:49" ht="15.75" customHeight="1" x14ac:dyDescent="0.2">
      <c r="A203" s="13"/>
      <c r="B203" s="114" t="s">
        <v>40</v>
      </c>
      <c r="C203" s="117"/>
      <c r="D203" s="117"/>
      <c r="E203" s="117"/>
      <c r="F203" s="117"/>
      <c r="G203" s="118"/>
      <c r="H203" s="97" t="str">
        <f>IF(SUM(H193:M202)=0,"",SUM(H193:M202))</f>
        <v/>
      </c>
      <c r="I203" s="98">
        <f>SUM(I193:I202)</f>
        <v>0</v>
      </c>
      <c r="J203" s="98">
        <f>SUM(J193:J202)</f>
        <v>0</v>
      </c>
      <c r="K203" s="98">
        <f>SUM(K193:K202)</f>
        <v>0</v>
      </c>
      <c r="L203" s="98">
        <f>SUM(L193:L202)</f>
        <v>0</v>
      </c>
      <c r="M203" s="99">
        <f>SUM(M193:M202)</f>
        <v>0</v>
      </c>
      <c r="N203" s="97" t="str">
        <f>IF(SUM(N193:S202)=0,"",SUM(N193:S202))</f>
        <v/>
      </c>
      <c r="O203" s="98">
        <f>SUM(O193:O202)</f>
        <v>0</v>
      </c>
      <c r="P203" s="98">
        <f>SUM(P193:P202)</f>
        <v>0</v>
      </c>
      <c r="Q203" s="98">
        <f>SUM(Q193:Q202)</f>
        <v>0</v>
      </c>
      <c r="R203" s="98">
        <f>SUM(R193:R202)</f>
        <v>0</v>
      </c>
      <c r="S203" s="99">
        <f>SUM(S193:S202)</f>
        <v>0</v>
      </c>
      <c r="T203" s="97" t="str">
        <f>IF(SUM(T193:Y202)=0,"",SUM(T193:Y202))</f>
        <v/>
      </c>
      <c r="U203" s="98">
        <f>SUM(U193:U202)</f>
        <v>0</v>
      </c>
      <c r="V203" s="98">
        <f>SUM(V193:V202)</f>
        <v>0</v>
      </c>
      <c r="W203" s="98">
        <f>SUM(W193:W202)</f>
        <v>0</v>
      </c>
      <c r="X203" s="98">
        <f>SUM(X193:X202)</f>
        <v>0</v>
      </c>
      <c r="Y203" s="99">
        <f>SUM(Y193:Y202)</f>
        <v>0</v>
      </c>
      <c r="Z203" s="97" t="str">
        <f>IF(SUM(Z193:AE202)=0,"",SUM(Z193:AE202))</f>
        <v/>
      </c>
      <c r="AA203" s="98">
        <f>SUM(AA193:AA202)</f>
        <v>0</v>
      </c>
      <c r="AB203" s="98">
        <f>SUM(AB193:AB202)</f>
        <v>0</v>
      </c>
      <c r="AC203" s="98">
        <f>SUM(AC193:AC202)</f>
        <v>0</v>
      </c>
      <c r="AD203" s="98">
        <f>SUM(AD193:AD202)</f>
        <v>0</v>
      </c>
      <c r="AE203" s="99">
        <f>SUM(AE193:AE202)</f>
        <v>0</v>
      </c>
      <c r="AF203" s="97" t="str">
        <f>IF(SUM(AF193:AK202)=0,"",SUM(AF193:AK202))</f>
        <v/>
      </c>
      <c r="AG203" s="98">
        <f>SUM(AG193:AG202)</f>
        <v>0</v>
      </c>
      <c r="AH203" s="98">
        <f>SUM(AH193:AH202)</f>
        <v>0</v>
      </c>
      <c r="AI203" s="98">
        <f>SUM(AI193:AI202)</f>
        <v>0</v>
      </c>
      <c r="AJ203" s="98">
        <f>SUM(AJ193:AJ202)</f>
        <v>0</v>
      </c>
      <c r="AK203" s="99">
        <f>SUM(AK193:AK202)</f>
        <v>0</v>
      </c>
      <c r="AL203" s="97" t="str">
        <f>IF(SUM(AL193:AQ202)=0,"",SUM(AL193:AQ202))</f>
        <v/>
      </c>
      <c r="AM203" s="98">
        <f>SUM(AM193:AM202)</f>
        <v>0</v>
      </c>
      <c r="AN203" s="98">
        <f>SUM(AN193:AN202)</f>
        <v>0</v>
      </c>
      <c r="AO203" s="98">
        <f>SUM(AO193:AO202)</f>
        <v>0</v>
      </c>
      <c r="AP203" s="98">
        <f>SUM(AP193:AP202)</f>
        <v>0</v>
      </c>
      <c r="AQ203" s="99">
        <f>SUM(AQ193:AQ202)</f>
        <v>0</v>
      </c>
      <c r="AR203" s="97">
        <f t="shared" si="9"/>
        <v>0</v>
      </c>
      <c r="AS203" s="98"/>
      <c r="AT203" s="98"/>
      <c r="AU203" s="98"/>
      <c r="AV203" s="98"/>
      <c r="AW203" s="99"/>
    </row>
    <row r="204" spans="1:49" ht="15.75" customHeight="1" x14ac:dyDescent="0.2">
      <c r="A204" s="13"/>
      <c r="B204" s="119" t="s">
        <v>41</v>
      </c>
      <c r="C204" s="121" t="s">
        <v>26</v>
      </c>
      <c r="D204" s="122"/>
      <c r="E204" s="122"/>
      <c r="F204" s="125" t="s">
        <v>42</v>
      </c>
      <c r="G204" s="126"/>
      <c r="H204" s="127"/>
      <c r="I204" s="128"/>
      <c r="J204" s="128"/>
      <c r="K204" s="128"/>
      <c r="L204" s="128"/>
      <c r="M204" s="129"/>
      <c r="N204" s="127"/>
      <c r="O204" s="128"/>
      <c r="P204" s="128"/>
      <c r="Q204" s="128"/>
      <c r="R204" s="128"/>
      <c r="S204" s="129"/>
      <c r="T204" s="127"/>
      <c r="U204" s="128"/>
      <c r="V204" s="128"/>
      <c r="W204" s="128"/>
      <c r="X204" s="128"/>
      <c r="Y204" s="129"/>
      <c r="Z204" s="127"/>
      <c r="AA204" s="128"/>
      <c r="AB204" s="128"/>
      <c r="AC204" s="128"/>
      <c r="AD204" s="128"/>
      <c r="AE204" s="129"/>
      <c r="AF204" s="127"/>
      <c r="AG204" s="128"/>
      <c r="AH204" s="128"/>
      <c r="AI204" s="128"/>
      <c r="AJ204" s="128"/>
      <c r="AK204" s="129"/>
      <c r="AL204" s="127"/>
      <c r="AM204" s="128"/>
      <c r="AN204" s="128"/>
      <c r="AO204" s="128"/>
      <c r="AP204" s="128"/>
      <c r="AQ204" s="129"/>
      <c r="AR204" s="130">
        <f t="shared" si="9"/>
        <v>0</v>
      </c>
      <c r="AS204" s="131"/>
      <c r="AT204" s="131"/>
      <c r="AU204" s="131"/>
      <c r="AV204" s="131"/>
      <c r="AW204" s="132"/>
    </row>
    <row r="205" spans="1:49" ht="15.75" customHeight="1" x14ac:dyDescent="0.2">
      <c r="A205" s="13"/>
      <c r="B205" s="119"/>
      <c r="C205" s="123"/>
      <c r="D205" s="124"/>
      <c r="E205" s="124"/>
      <c r="F205" s="133" t="s">
        <v>43</v>
      </c>
      <c r="G205" s="134"/>
      <c r="H205" s="100"/>
      <c r="I205" s="101"/>
      <c r="J205" s="101"/>
      <c r="K205" s="101"/>
      <c r="L205" s="101"/>
      <c r="M205" s="102"/>
      <c r="N205" s="100"/>
      <c r="O205" s="101"/>
      <c r="P205" s="101"/>
      <c r="Q205" s="101"/>
      <c r="R205" s="101"/>
      <c r="S205" s="102"/>
      <c r="T205" s="100"/>
      <c r="U205" s="101"/>
      <c r="V205" s="101"/>
      <c r="W205" s="101"/>
      <c r="X205" s="101"/>
      <c r="Y205" s="102"/>
      <c r="Z205" s="100"/>
      <c r="AA205" s="101"/>
      <c r="AB205" s="101"/>
      <c r="AC205" s="101"/>
      <c r="AD205" s="101"/>
      <c r="AE205" s="102"/>
      <c r="AF205" s="100"/>
      <c r="AG205" s="101"/>
      <c r="AH205" s="101"/>
      <c r="AI205" s="101"/>
      <c r="AJ205" s="101"/>
      <c r="AK205" s="102"/>
      <c r="AL205" s="100"/>
      <c r="AM205" s="101"/>
      <c r="AN205" s="101"/>
      <c r="AO205" s="101"/>
      <c r="AP205" s="101"/>
      <c r="AQ205" s="102"/>
      <c r="AR205" s="103">
        <f t="shared" si="9"/>
        <v>0</v>
      </c>
      <c r="AS205" s="104"/>
      <c r="AT205" s="104"/>
      <c r="AU205" s="104"/>
      <c r="AV205" s="104"/>
      <c r="AW205" s="105"/>
    </row>
    <row r="206" spans="1:49" ht="15.75" customHeight="1" x14ac:dyDescent="0.2">
      <c r="A206" s="13"/>
      <c r="B206" s="119"/>
      <c r="C206" s="123" t="s">
        <v>29</v>
      </c>
      <c r="D206" s="124"/>
      <c r="E206" s="124"/>
      <c r="F206" s="133" t="s">
        <v>44</v>
      </c>
      <c r="G206" s="134"/>
      <c r="H206" s="100"/>
      <c r="I206" s="101"/>
      <c r="J206" s="101"/>
      <c r="K206" s="101"/>
      <c r="L206" s="101"/>
      <c r="M206" s="102"/>
      <c r="N206" s="100"/>
      <c r="O206" s="101"/>
      <c r="P206" s="101"/>
      <c r="Q206" s="101"/>
      <c r="R206" s="101"/>
      <c r="S206" s="102"/>
      <c r="T206" s="100"/>
      <c r="U206" s="101"/>
      <c r="V206" s="101"/>
      <c r="W206" s="101"/>
      <c r="X206" s="101"/>
      <c r="Y206" s="102"/>
      <c r="Z206" s="100"/>
      <c r="AA206" s="101"/>
      <c r="AB206" s="101"/>
      <c r="AC206" s="101"/>
      <c r="AD206" s="101"/>
      <c r="AE206" s="102"/>
      <c r="AF206" s="100"/>
      <c r="AG206" s="101"/>
      <c r="AH206" s="101"/>
      <c r="AI206" s="101"/>
      <c r="AJ206" s="101"/>
      <c r="AK206" s="102"/>
      <c r="AL206" s="100"/>
      <c r="AM206" s="101"/>
      <c r="AN206" s="101"/>
      <c r="AO206" s="101"/>
      <c r="AP206" s="101"/>
      <c r="AQ206" s="102"/>
      <c r="AR206" s="103">
        <f t="shared" si="9"/>
        <v>0</v>
      </c>
      <c r="AS206" s="104"/>
      <c r="AT206" s="104"/>
      <c r="AU206" s="104"/>
      <c r="AV206" s="104"/>
      <c r="AW206" s="105"/>
    </row>
    <row r="207" spans="1:49" ht="15.75" customHeight="1" x14ac:dyDescent="0.2">
      <c r="A207" s="13"/>
      <c r="B207" s="120"/>
      <c r="C207" s="135"/>
      <c r="D207" s="136"/>
      <c r="E207" s="136"/>
      <c r="F207" s="106" t="s">
        <v>45</v>
      </c>
      <c r="G207" s="107"/>
      <c r="H207" s="108"/>
      <c r="I207" s="109"/>
      <c r="J207" s="109"/>
      <c r="K207" s="109"/>
      <c r="L207" s="109"/>
      <c r="M207" s="110"/>
      <c r="N207" s="108"/>
      <c r="O207" s="109"/>
      <c r="P207" s="109"/>
      <c r="Q207" s="109"/>
      <c r="R207" s="109"/>
      <c r="S207" s="110"/>
      <c r="T207" s="108"/>
      <c r="U207" s="109"/>
      <c r="V207" s="109"/>
      <c r="W207" s="109"/>
      <c r="X207" s="109"/>
      <c r="Y207" s="110"/>
      <c r="Z207" s="108"/>
      <c r="AA207" s="109"/>
      <c r="AB207" s="109"/>
      <c r="AC207" s="109"/>
      <c r="AD207" s="109"/>
      <c r="AE207" s="110"/>
      <c r="AF207" s="108"/>
      <c r="AG207" s="109"/>
      <c r="AH207" s="109"/>
      <c r="AI207" s="109"/>
      <c r="AJ207" s="109"/>
      <c r="AK207" s="110"/>
      <c r="AL207" s="108"/>
      <c r="AM207" s="109"/>
      <c r="AN207" s="109"/>
      <c r="AO207" s="109"/>
      <c r="AP207" s="109"/>
      <c r="AQ207" s="110"/>
      <c r="AR207" s="111">
        <f t="shared" si="9"/>
        <v>0</v>
      </c>
      <c r="AS207" s="112"/>
      <c r="AT207" s="112"/>
      <c r="AU207" s="112"/>
      <c r="AV207" s="112"/>
      <c r="AW207" s="113"/>
    </row>
    <row r="208" spans="1:49" ht="15.75" customHeight="1" x14ac:dyDescent="0.2">
      <c r="A208" s="13"/>
      <c r="B208" s="114" t="s">
        <v>46</v>
      </c>
      <c r="C208" s="115"/>
      <c r="D208" s="115"/>
      <c r="E208" s="115"/>
      <c r="F208" s="115"/>
      <c r="G208" s="116"/>
      <c r="H208" s="97" t="str">
        <f>IF(SUM(H204:M207)=0,"",SUM(H204:M207))</f>
        <v/>
      </c>
      <c r="I208" s="98">
        <f>SUM(I204:I207)</f>
        <v>0</v>
      </c>
      <c r="J208" s="98">
        <f>SUM(J204:J207)</f>
        <v>0</v>
      </c>
      <c r="K208" s="98">
        <f>SUM(K204:K207)</f>
        <v>0</v>
      </c>
      <c r="L208" s="98">
        <f>SUM(L204:L207)</f>
        <v>0</v>
      </c>
      <c r="M208" s="99">
        <f>SUM(M204:M207)</f>
        <v>0</v>
      </c>
      <c r="N208" s="97" t="str">
        <f>IF(SUM(N204:S207)=0,"",SUM(N204:S207))</f>
        <v/>
      </c>
      <c r="O208" s="98">
        <f>SUM(O204:O207)</f>
        <v>0</v>
      </c>
      <c r="P208" s="98">
        <f>SUM(P204:P207)</f>
        <v>0</v>
      </c>
      <c r="Q208" s="98">
        <f>SUM(Q204:Q207)</f>
        <v>0</v>
      </c>
      <c r="R208" s="98">
        <f>SUM(R204:R207)</f>
        <v>0</v>
      </c>
      <c r="S208" s="99">
        <f>SUM(S204:S207)</f>
        <v>0</v>
      </c>
      <c r="T208" s="97" t="str">
        <f>IF(SUM(T204:Y207)=0,"",SUM(T204:Y207))</f>
        <v/>
      </c>
      <c r="U208" s="98">
        <f>SUM(U204:U207)</f>
        <v>0</v>
      </c>
      <c r="V208" s="98">
        <f>SUM(V204:V207)</f>
        <v>0</v>
      </c>
      <c r="W208" s="98">
        <f>SUM(W204:W207)</f>
        <v>0</v>
      </c>
      <c r="X208" s="98">
        <f>SUM(X204:X207)</f>
        <v>0</v>
      </c>
      <c r="Y208" s="99">
        <f>SUM(Y204:Y207)</f>
        <v>0</v>
      </c>
      <c r="Z208" s="97" t="str">
        <f>IF(SUM(Z204:AE207)=0,"",SUM(Z204:AE207))</f>
        <v/>
      </c>
      <c r="AA208" s="98">
        <f>SUM(AA204:AA207)</f>
        <v>0</v>
      </c>
      <c r="AB208" s="98">
        <f>SUM(AB204:AB207)</f>
        <v>0</v>
      </c>
      <c r="AC208" s="98">
        <f>SUM(AC204:AC207)</f>
        <v>0</v>
      </c>
      <c r="AD208" s="98">
        <f>SUM(AD204:AD207)</f>
        <v>0</v>
      </c>
      <c r="AE208" s="99">
        <f>SUM(AE204:AE207)</f>
        <v>0</v>
      </c>
      <c r="AF208" s="97" t="str">
        <f>IF(SUM(AF204:AK207)=0,"",SUM(AF204:AK207))</f>
        <v/>
      </c>
      <c r="AG208" s="98">
        <f>SUM(AG204:AG207)</f>
        <v>0</v>
      </c>
      <c r="AH208" s="98">
        <f>SUM(AH204:AH207)</f>
        <v>0</v>
      </c>
      <c r="AI208" s="98">
        <f>SUM(AI204:AI207)</f>
        <v>0</v>
      </c>
      <c r="AJ208" s="98">
        <f>SUM(AJ204:AJ207)</f>
        <v>0</v>
      </c>
      <c r="AK208" s="99">
        <f>SUM(AK204:AK207)</f>
        <v>0</v>
      </c>
      <c r="AL208" s="97" t="str">
        <f>IF(SUM(AL204:AQ207)=0,"",SUM(AL204:AQ207))</f>
        <v/>
      </c>
      <c r="AM208" s="98">
        <f>SUM(AM204:AM207)</f>
        <v>0</v>
      </c>
      <c r="AN208" s="98">
        <f>SUM(AN204:AN207)</f>
        <v>0</v>
      </c>
      <c r="AO208" s="98">
        <f>SUM(AO204:AO207)</f>
        <v>0</v>
      </c>
      <c r="AP208" s="98">
        <f>SUM(AP204:AP207)</f>
        <v>0</v>
      </c>
      <c r="AQ208" s="99">
        <f>SUM(AQ204:AQ207)</f>
        <v>0</v>
      </c>
      <c r="AR208" s="97">
        <f t="shared" si="9"/>
        <v>0</v>
      </c>
      <c r="AS208" s="98"/>
      <c r="AT208" s="98"/>
      <c r="AU208" s="98"/>
      <c r="AV208" s="98"/>
      <c r="AW208" s="99"/>
    </row>
    <row r="209" spans="1:49" ht="15.75" customHeight="1" x14ac:dyDescent="0.2">
      <c r="A209" s="13"/>
      <c r="B209" s="94" t="s">
        <v>47</v>
      </c>
      <c r="C209" s="95"/>
      <c r="D209" s="95"/>
      <c r="E209" s="95"/>
      <c r="F209" s="95"/>
      <c r="G209" s="96"/>
      <c r="H209" s="97" t="str">
        <f>IF(SUM(H208,H203)=0,"",SUM(H208,H203))</f>
        <v/>
      </c>
      <c r="I209" s="98">
        <f>SUM(I208,I203)</f>
        <v>0</v>
      </c>
      <c r="J209" s="98">
        <f>SUM(J208,J203)</f>
        <v>0</v>
      </c>
      <c r="K209" s="98">
        <f>SUM(K208,K203)</f>
        <v>0</v>
      </c>
      <c r="L209" s="98">
        <f>SUM(L208,L203)</f>
        <v>0</v>
      </c>
      <c r="M209" s="99">
        <f>SUM(M208,M203)</f>
        <v>0</v>
      </c>
      <c r="N209" s="97" t="str">
        <f>IF(SUM(N208,N203)=0,"",SUM(N208,N203))</f>
        <v/>
      </c>
      <c r="O209" s="98">
        <f>SUM(O208,O203)</f>
        <v>0</v>
      </c>
      <c r="P209" s="98">
        <f>SUM(P208,P203)</f>
        <v>0</v>
      </c>
      <c r="Q209" s="98">
        <f>SUM(Q208,Q203)</f>
        <v>0</v>
      </c>
      <c r="R209" s="98">
        <f>SUM(R208,R203)</f>
        <v>0</v>
      </c>
      <c r="S209" s="99">
        <f>SUM(S208,S203)</f>
        <v>0</v>
      </c>
      <c r="T209" s="97" t="str">
        <f>IF(SUM(T208,T203)=0,"",SUM(T208,T203))</f>
        <v/>
      </c>
      <c r="U209" s="98">
        <f>SUM(U208,U203)</f>
        <v>0</v>
      </c>
      <c r="V209" s="98">
        <f>SUM(V208,V203)</f>
        <v>0</v>
      </c>
      <c r="W209" s="98">
        <f>SUM(W208,W203)</f>
        <v>0</v>
      </c>
      <c r="X209" s="98">
        <f>SUM(X208,X203)</f>
        <v>0</v>
      </c>
      <c r="Y209" s="99">
        <f>SUM(Y208,Y203)</f>
        <v>0</v>
      </c>
      <c r="Z209" s="97" t="str">
        <f>IF(SUM(Z208,Z203)=0,"",SUM(Z208,Z203))</f>
        <v/>
      </c>
      <c r="AA209" s="98">
        <f>SUM(AA208,AA203)</f>
        <v>0</v>
      </c>
      <c r="AB209" s="98">
        <f>SUM(AB208,AB203)</f>
        <v>0</v>
      </c>
      <c r="AC209" s="98">
        <f>SUM(AC208,AC203)</f>
        <v>0</v>
      </c>
      <c r="AD209" s="98">
        <f>SUM(AD208,AD203)</f>
        <v>0</v>
      </c>
      <c r="AE209" s="99">
        <f>SUM(AE208,AE203)</f>
        <v>0</v>
      </c>
      <c r="AF209" s="97" t="str">
        <f>IF(SUM(AF208,AF203)=0,"",SUM(AF208,AF203))</f>
        <v/>
      </c>
      <c r="AG209" s="98">
        <f t="shared" ref="AG209:AK209" si="10">SUM(AG208,AG203)</f>
        <v>0</v>
      </c>
      <c r="AH209" s="98">
        <f t="shared" si="10"/>
        <v>0</v>
      </c>
      <c r="AI209" s="98">
        <f t="shared" si="10"/>
        <v>0</v>
      </c>
      <c r="AJ209" s="98">
        <f t="shared" si="10"/>
        <v>0</v>
      </c>
      <c r="AK209" s="99">
        <f t="shared" si="10"/>
        <v>0</v>
      </c>
      <c r="AL209" s="97" t="str">
        <f>IF(SUM(AL208,AL203)=0,"",SUM(AL208,AL203))</f>
        <v/>
      </c>
      <c r="AM209" s="98">
        <f>SUM(AM208,AM203)</f>
        <v>0</v>
      </c>
      <c r="AN209" s="98">
        <f>SUM(AN208,AN203)</f>
        <v>0</v>
      </c>
      <c r="AO209" s="98">
        <f>SUM(AO208,AO203)</f>
        <v>0</v>
      </c>
      <c r="AP209" s="98">
        <f>SUM(AP208,AP203)</f>
        <v>0</v>
      </c>
      <c r="AQ209" s="99">
        <f>SUM(AQ208,AQ203)</f>
        <v>0</v>
      </c>
      <c r="AR209" s="97">
        <f t="shared" si="9"/>
        <v>0</v>
      </c>
      <c r="AS209" s="98"/>
      <c r="AT209" s="98"/>
      <c r="AU209" s="98"/>
      <c r="AV209" s="98"/>
      <c r="AW209" s="99"/>
    </row>
    <row r="210" spans="1:49" ht="15.75" customHeight="1" x14ac:dyDescent="0.2">
      <c r="A210" s="13"/>
      <c r="B210" s="13"/>
      <c r="C210" s="13"/>
      <c r="D210" s="13"/>
      <c r="E210" s="13"/>
      <c r="F210" s="13"/>
      <c r="G210" s="13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</row>
    <row r="211" spans="1:49" ht="12.75" customHeight="1" x14ac:dyDescent="0.2">
      <c r="A211" s="138" t="str">
        <f>回答先</f>
        <v>回答先：一般社団法人 日本自動車部品工業会　業務部</v>
      </c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9" t="str">
        <f>回答先メールアドレス</f>
        <v>gyoumu@japia.or.jp</v>
      </c>
      <c r="Q211" s="139"/>
      <c r="R211" s="139"/>
      <c r="S211" s="139"/>
      <c r="T211" s="139"/>
      <c r="U211" s="139"/>
      <c r="V211" s="139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s="3" customFormat="1" ht="12.75" customHeight="1" x14ac:dyDescent="0.2">
      <c r="A212" s="140" t="str">
        <f>回答先_注釈</f>
        <v>　　　　(Excel形式で返送願います。)</v>
      </c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</row>
    <row r="213" spans="1:49" ht="12.75" customHeight="1" x14ac:dyDescent="0.2">
      <c r="AM213" s="141" t="str">
        <f>IF(支部コード="","",支部コード)</f>
        <v/>
      </c>
      <c r="AN213" s="142"/>
      <c r="AO213" s="142"/>
      <c r="AP213" s="145" t="s">
        <v>8</v>
      </c>
      <c r="AQ213" s="145"/>
      <c r="AR213" s="145"/>
      <c r="AS213" s="147" t="str">
        <f>IF(会員コード="","",会員コード)</f>
        <v/>
      </c>
      <c r="AT213" s="147"/>
      <c r="AU213" s="147"/>
      <c r="AV213" s="147"/>
      <c r="AW213" s="148"/>
    </row>
    <row r="214" spans="1:49" ht="12.75" customHeight="1" x14ac:dyDescent="0.2">
      <c r="AM214" s="143"/>
      <c r="AN214" s="144"/>
      <c r="AO214" s="144"/>
      <c r="AP214" s="146"/>
      <c r="AQ214" s="146"/>
      <c r="AR214" s="146"/>
      <c r="AS214" s="149"/>
      <c r="AT214" s="149"/>
      <c r="AU214" s="149"/>
      <c r="AV214" s="149"/>
      <c r="AW214" s="150"/>
    </row>
    <row r="215" spans="1:49" ht="12.75" customHeight="1" x14ac:dyDescent="0.2">
      <c r="AM215" s="4"/>
      <c r="AN215" s="4"/>
      <c r="AO215" s="4"/>
      <c r="AP215" s="5"/>
      <c r="AQ215" s="5"/>
      <c r="AR215" s="5"/>
      <c r="AS215" s="6"/>
      <c r="AT215" s="6"/>
      <c r="AU215" s="6"/>
      <c r="AV215" s="6"/>
      <c r="AW215" s="6"/>
    </row>
    <row r="216" spans="1:49" ht="12.75" customHeight="1" x14ac:dyDescent="0.2">
      <c r="O216" s="151" t="str">
        <f>タイトル</f>
        <v>２０22年度「自動車部品出荷動向調査（秘）」</v>
      </c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3"/>
    </row>
    <row r="217" spans="1:49" ht="12.75" customHeight="1" x14ac:dyDescent="0.2">
      <c r="O217" s="154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6"/>
    </row>
    <row r="218" spans="1:49" ht="12.75" customHeight="1" x14ac:dyDescent="0.2"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</row>
    <row r="219" spans="1:49" ht="21" customHeight="1" x14ac:dyDescent="0.2">
      <c r="A219" s="157" t="str">
        <f>概況</f>
        <v>Ⅰ.  会社概況（２０２3年３月３１日現在）</v>
      </c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8"/>
      <c r="X219" s="8"/>
      <c r="Y219" s="8"/>
      <c r="Z219" s="8"/>
      <c r="AA219" s="8"/>
      <c r="AB219" s="8"/>
      <c r="AC219" s="8"/>
      <c r="AD219" s="9">
        <f>マル秘</f>
        <v>0</v>
      </c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</row>
    <row r="220" spans="1:49" ht="15" customHeight="1" x14ac:dyDescent="0.2">
      <c r="B220" s="158" t="str">
        <f>会社名_タイトル</f>
        <v>会 社 名</v>
      </c>
      <c r="C220" s="159"/>
      <c r="D220" s="159"/>
      <c r="E220" s="160"/>
      <c r="F220" s="164" t="str">
        <f>IF(会社名="","",会社名)</f>
        <v/>
      </c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6"/>
      <c r="AG220" s="167" t="str">
        <f>AG178</f>
        <v>担当部署名</v>
      </c>
      <c r="AH220" s="167"/>
      <c r="AI220" s="167"/>
      <c r="AJ220" s="167"/>
      <c r="AK220" s="167"/>
      <c r="AL220" s="168">
        <f>担当部署名</f>
        <v>0</v>
      </c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70"/>
    </row>
    <row r="221" spans="1:49" ht="15" customHeight="1" x14ac:dyDescent="0.2">
      <c r="B221" s="161"/>
      <c r="C221" s="162"/>
      <c r="D221" s="162"/>
      <c r="E221" s="163"/>
      <c r="F221" s="164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6"/>
      <c r="AF221" s="10"/>
      <c r="AG221" s="167" t="str">
        <f>AG179</f>
        <v>担 当 者 名</v>
      </c>
      <c r="AH221" s="167"/>
      <c r="AI221" s="167"/>
      <c r="AJ221" s="167"/>
      <c r="AK221" s="167"/>
      <c r="AL221" s="168">
        <f>担当者名</f>
        <v>0</v>
      </c>
      <c r="AM221" s="171"/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2"/>
    </row>
    <row r="222" spans="1:49" ht="15" customHeight="1" x14ac:dyDescent="0.2">
      <c r="B222" s="173" t="str">
        <f>資本金_タイトル</f>
        <v>資 本 金</v>
      </c>
      <c r="C222" s="174"/>
      <c r="D222" s="174"/>
      <c r="E222" s="175"/>
      <c r="F222" s="176" t="str">
        <f>IF(資本金="","",資本金)</f>
        <v/>
      </c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8" t="str">
        <f>資本金_単位</f>
        <v>　百万円</v>
      </c>
      <c r="T222" s="178"/>
      <c r="U222" s="178"/>
      <c r="V222" s="179"/>
      <c r="AG222" s="167" t="str">
        <f>AG180</f>
        <v>Ｔ　Ｅ　Ｌ</v>
      </c>
      <c r="AH222" s="167"/>
      <c r="AI222" s="167"/>
      <c r="AJ222" s="167"/>
      <c r="AK222" s="167"/>
      <c r="AL222" s="168">
        <f>TEL</f>
        <v>0</v>
      </c>
      <c r="AM222" s="171"/>
      <c r="AN222" s="171"/>
      <c r="AO222" s="171"/>
      <c r="AP222" s="171"/>
      <c r="AQ222" s="171"/>
      <c r="AR222" s="171"/>
      <c r="AS222" s="171"/>
      <c r="AT222" s="171"/>
      <c r="AU222" s="171"/>
      <c r="AV222" s="171"/>
      <c r="AW222" s="172"/>
    </row>
    <row r="223" spans="1:49" ht="15" customHeight="1" x14ac:dyDescent="0.2">
      <c r="B223" s="173" t="str">
        <f>従業員数_タイトル</f>
        <v>従業員数</v>
      </c>
      <c r="C223" s="174"/>
      <c r="D223" s="174"/>
      <c r="E223" s="175"/>
      <c r="F223" s="180" t="str">
        <f>従業員数_注釈</f>
        <v>※ 単独の正規従業員数</v>
      </c>
      <c r="G223" s="181"/>
      <c r="H223" s="181"/>
      <c r="I223" s="181"/>
      <c r="J223" s="181"/>
      <c r="K223" s="181"/>
      <c r="L223" s="181"/>
      <c r="M223" s="177" t="str">
        <f>IF(従業員数="","",従業員数)</f>
        <v/>
      </c>
      <c r="N223" s="177"/>
      <c r="O223" s="177"/>
      <c r="P223" s="177"/>
      <c r="Q223" s="177"/>
      <c r="R223" s="177"/>
      <c r="S223" s="178" t="str">
        <f>従業員数_単位</f>
        <v>　人</v>
      </c>
      <c r="T223" s="178"/>
      <c r="U223" s="178"/>
      <c r="V223" s="179"/>
      <c r="AG223" s="167" t="str">
        <f>AG181</f>
        <v>メールアドレス</v>
      </c>
      <c r="AH223" s="167"/>
      <c r="AI223" s="167"/>
      <c r="AJ223" s="167"/>
      <c r="AK223" s="167"/>
      <c r="AL223" s="168">
        <f>FAX</f>
        <v>0</v>
      </c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2"/>
    </row>
    <row r="224" spans="1:49" ht="15" customHeight="1" x14ac:dyDescent="0.2">
      <c r="A224" s="11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AG224" s="182"/>
      <c r="AH224" s="182"/>
      <c r="AI224" s="182"/>
      <c r="AJ224" s="182"/>
      <c r="AK224" s="182"/>
      <c r="AL224" s="183">
        <f>メールアドレス</f>
        <v>0</v>
      </c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</row>
    <row r="225" spans="1:49" ht="21" customHeight="1" x14ac:dyDescent="0.2">
      <c r="A225" s="184" t="str">
        <f>出荷額1</f>
        <v>Ⅱ. （1）２０２2年度の貴社単独の自動車部品出荷額の状況（２０２2年４月～２０２3年３月までの出荷動向）</v>
      </c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</row>
    <row r="226" spans="1:49" ht="13.5" customHeight="1" x14ac:dyDescent="0.2">
      <c r="B226" s="185" t="s">
        <v>18</v>
      </c>
      <c r="C226" s="186"/>
      <c r="D226" s="186"/>
      <c r="E226" s="186"/>
      <c r="F226" s="186"/>
      <c r="G226" s="187"/>
      <c r="H226" s="186" t="str">
        <f>部品出荷額_A</f>
        <v>自動車部品出荷額 [A]</v>
      </c>
      <c r="I226" s="186"/>
      <c r="J226" s="186"/>
      <c r="K226" s="186"/>
      <c r="L226" s="186"/>
      <c r="M226" s="186"/>
      <c r="N226" s="186"/>
      <c r="O226" s="186"/>
      <c r="P226" s="186"/>
      <c r="Q226" s="187"/>
      <c r="R226" s="185" t="str">
        <f>部品出荷額以外_B</f>
        <v>自動車部品出荷額以外 [B]</v>
      </c>
      <c r="S226" s="186"/>
      <c r="T226" s="186"/>
      <c r="U226" s="186"/>
      <c r="V226" s="186"/>
      <c r="W226" s="186"/>
      <c r="X226" s="186"/>
      <c r="Y226" s="186"/>
      <c r="Z226" s="186"/>
      <c r="AA226" s="187"/>
      <c r="AB226" s="194" t="str">
        <f>売上高_C</f>
        <v>合計 [C] （=[A]+[B]）
※貴社単独の売上高です</v>
      </c>
      <c r="AC226" s="195"/>
      <c r="AD226" s="195"/>
      <c r="AE226" s="195"/>
      <c r="AF226" s="195"/>
      <c r="AG226" s="195"/>
      <c r="AH226" s="195"/>
      <c r="AI226" s="195"/>
      <c r="AJ226" s="195"/>
      <c r="AK226" s="196"/>
      <c r="AO226" s="301" t="s">
        <v>95</v>
      </c>
      <c r="AP226" s="302"/>
      <c r="AQ226" s="302"/>
      <c r="AR226" s="302"/>
      <c r="AS226" s="302"/>
      <c r="AT226" s="302"/>
      <c r="AU226" s="302"/>
      <c r="AV226" s="302"/>
      <c r="AW226" s="303"/>
    </row>
    <row r="227" spans="1:49" ht="13.5" customHeight="1" x14ac:dyDescent="0.2">
      <c r="A227" s="8"/>
      <c r="B227" s="188"/>
      <c r="C227" s="189"/>
      <c r="D227" s="189"/>
      <c r="E227" s="189"/>
      <c r="F227" s="189"/>
      <c r="G227" s="190"/>
      <c r="H227" s="189"/>
      <c r="I227" s="189"/>
      <c r="J227" s="189"/>
      <c r="K227" s="189"/>
      <c r="L227" s="189"/>
      <c r="M227" s="189"/>
      <c r="N227" s="189"/>
      <c r="O227" s="192"/>
      <c r="P227" s="192"/>
      <c r="Q227" s="193"/>
      <c r="R227" s="191"/>
      <c r="S227" s="192"/>
      <c r="T227" s="192"/>
      <c r="U227" s="192"/>
      <c r="V227" s="192"/>
      <c r="W227" s="192"/>
      <c r="X227" s="192"/>
      <c r="Y227" s="192"/>
      <c r="Z227" s="192"/>
      <c r="AA227" s="193"/>
      <c r="AB227" s="197"/>
      <c r="AC227" s="198"/>
      <c r="AD227" s="198"/>
      <c r="AE227" s="198"/>
      <c r="AF227" s="198"/>
      <c r="AG227" s="198"/>
      <c r="AH227" s="198"/>
      <c r="AI227" s="198"/>
      <c r="AJ227" s="198"/>
      <c r="AK227" s="199"/>
      <c r="AO227" s="355"/>
      <c r="AP227" s="306"/>
      <c r="AQ227" s="306"/>
      <c r="AR227" s="306"/>
      <c r="AS227" s="306"/>
      <c r="AT227" s="306"/>
      <c r="AU227" s="306"/>
      <c r="AV227" s="306"/>
      <c r="AW227" s="307"/>
    </row>
    <row r="228" spans="1:49" ht="13.5" customHeight="1" x14ac:dyDescent="0.2">
      <c r="A228" s="8"/>
      <c r="B228" s="188"/>
      <c r="C228" s="189"/>
      <c r="D228" s="189"/>
      <c r="E228" s="189"/>
      <c r="F228" s="189"/>
      <c r="G228" s="189"/>
      <c r="H228" s="200"/>
      <c r="I228" s="201"/>
      <c r="J228" s="201"/>
      <c r="K228" s="201"/>
      <c r="L228" s="201"/>
      <c r="M228" s="201"/>
      <c r="N228" s="202"/>
      <c r="O228" s="209" t="s">
        <v>19</v>
      </c>
      <c r="P228" s="209"/>
      <c r="Q228" s="210"/>
      <c r="R228" s="200"/>
      <c r="S228" s="201"/>
      <c r="T228" s="201"/>
      <c r="U228" s="201"/>
      <c r="V228" s="201"/>
      <c r="W228" s="201"/>
      <c r="X228" s="202"/>
      <c r="Y228" s="214" t="s">
        <v>19</v>
      </c>
      <c r="Z228" s="209"/>
      <c r="AA228" s="210"/>
      <c r="AB228" s="200"/>
      <c r="AC228" s="201"/>
      <c r="AD228" s="201"/>
      <c r="AE228" s="201"/>
      <c r="AF228" s="201"/>
      <c r="AG228" s="201"/>
      <c r="AH228" s="202"/>
      <c r="AI228" s="214" t="s">
        <v>19</v>
      </c>
      <c r="AJ228" s="209"/>
      <c r="AK228" s="210"/>
      <c r="AO228" s="217"/>
      <c r="AP228" s="218"/>
      <c r="AQ228" s="218"/>
      <c r="AR228" s="218"/>
      <c r="AS228" s="218"/>
      <c r="AT228" s="218"/>
      <c r="AU228" s="219"/>
      <c r="AV228" s="226" t="s">
        <v>21</v>
      </c>
      <c r="AW228" s="227"/>
    </row>
    <row r="229" spans="1:49" ht="13.5" customHeight="1" x14ac:dyDescent="0.2">
      <c r="A229" s="8"/>
      <c r="B229" s="188"/>
      <c r="C229" s="189"/>
      <c r="D229" s="189"/>
      <c r="E229" s="189"/>
      <c r="F229" s="189"/>
      <c r="G229" s="189"/>
      <c r="H229" s="203"/>
      <c r="I229" s="204"/>
      <c r="J229" s="204"/>
      <c r="K229" s="204"/>
      <c r="L229" s="204"/>
      <c r="M229" s="204"/>
      <c r="N229" s="205"/>
      <c r="O229" s="157"/>
      <c r="P229" s="157"/>
      <c r="Q229" s="211"/>
      <c r="R229" s="203"/>
      <c r="S229" s="204"/>
      <c r="T229" s="204"/>
      <c r="U229" s="204"/>
      <c r="V229" s="204"/>
      <c r="W229" s="204"/>
      <c r="X229" s="205"/>
      <c r="Y229" s="215"/>
      <c r="Z229" s="157"/>
      <c r="AA229" s="211"/>
      <c r="AB229" s="203"/>
      <c r="AC229" s="204"/>
      <c r="AD229" s="204"/>
      <c r="AE229" s="204"/>
      <c r="AF229" s="204"/>
      <c r="AG229" s="204"/>
      <c r="AH229" s="205"/>
      <c r="AI229" s="215"/>
      <c r="AJ229" s="157"/>
      <c r="AK229" s="211"/>
      <c r="AO229" s="220"/>
      <c r="AP229" s="221"/>
      <c r="AQ229" s="221"/>
      <c r="AR229" s="221"/>
      <c r="AS229" s="221"/>
      <c r="AT229" s="221"/>
      <c r="AU229" s="222"/>
      <c r="AV229" s="228"/>
      <c r="AW229" s="229"/>
    </row>
    <row r="230" spans="1:49" ht="13.5" customHeight="1" x14ac:dyDescent="0.2">
      <c r="A230" s="8"/>
      <c r="B230" s="191"/>
      <c r="C230" s="192"/>
      <c r="D230" s="192"/>
      <c r="E230" s="192"/>
      <c r="F230" s="192"/>
      <c r="G230" s="192"/>
      <c r="H230" s="206"/>
      <c r="I230" s="207"/>
      <c r="J230" s="207"/>
      <c r="K230" s="207"/>
      <c r="L230" s="207"/>
      <c r="M230" s="207"/>
      <c r="N230" s="208"/>
      <c r="O230" s="212"/>
      <c r="P230" s="212"/>
      <c r="Q230" s="213"/>
      <c r="R230" s="206"/>
      <c r="S230" s="207"/>
      <c r="T230" s="207"/>
      <c r="U230" s="207"/>
      <c r="V230" s="207"/>
      <c r="W230" s="207"/>
      <c r="X230" s="208"/>
      <c r="Y230" s="216"/>
      <c r="Z230" s="212"/>
      <c r="AA230" s="213"/>
      <c r="AB230" s="206"/>
      <c r="AC230" s="207"/>
      <c r="AD230" s="207"/>
      <c r="AE230" s="207"/>
      <c r="AF230" s="207"/>
      <c r="AG230" s="207"/>
      <c r="AH230" s="208"/>
      <c r="AI230" s="216"/>
      <c r="AJ230" s="212"/>
      <c r="AK230" s="213"/>
      <c r="AO230" s="223"/>
      <c r="AP230" s="224"/>
      <c r="AQ230" s="224"/>
      <c r="AR230" s="224"/>
      <c r="AS230" s="224"/>
      <c r="AT230" s="224"/>
      <c r="AU230" s="225"/>
      <c r="AV230" s="230"/>
      <c r="AW230" s="231"/>
    </row>
    <row r="231" spans="1:49" ht="13.5" customHeight="1" x14ac:dyDescent="0.2">
      <c r="A231" s="16"/>
      <c r="B231" s="16"/>
      <c r="C231" s="16"/>
      <c r="D231" s="16"/>
      <c r="E231" s="16"/>
      <c r="F231" s="16"/>
      <c r="G231" s="16"/>
      <c r="H231" s="17"/>
      <c r="I231" s="17"/>
      <c r="J231" s="17"/>
      <c r="K231" s="17"/>
      <c r="L231" s="17"/>
      <c r="M231" s="17"/>
      <c r="N231" s="17"/>
      <c r="O231" s="8"/>
      <c r="P231" s="8"/>
      <c r="Q231" s="8"/>
      <c r="R231" s="17"/>
      <c r="S231" s="17"/>
      <c r="T231" s="17"/>
      <c r="U231" s="17"/>
      <c r="V231" s="17"/>
      <c r="W231" s="17"/>
      <c r="X231" s="17"/>
      <c r="Y231" s="8"/>
      <c r="Z231" s="8"/>
      <c r="AA231" s="8"/>
      <c r="AB231" s="17"/>
      <c r="AC231" s="17"/>
      <c r="AD231" s="17"/>
      <c r="AE231" s="17"/>
      <c r="AF231" s="17"/>
      <c r="AG231" s="17"/>
      <c r="AH231" s="17"/>
      <c r="AI231" s="8"/>
      <c r="AJ231" s="8"/>
      <c r="AK231" s="8"/>
      <c r="AO231" s="18"/>
      <c r="AP231" s="18"/>
      <c r="AQ231" s="18"/>
      <c r="AR231" s="18"/>
      <c r="AS231" s="18"/>
      <c r="AT231" s="18"/>
      <c r="AU231" s="18"/>
      <c r="AV231" s="19"/>
      <c r="AW231" s="19"/>
    </row>
    <row r="232" spans="1:49" ht="16.5" customHeight="1" x14ac:dyDescent="0.2">
      <c r="B232" s="232" t="str">
        <f>出荷額2</f>
        <v>（2）自動車部品出荷額 [A] の内訳</v>
      </c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</row>
    <row r="233" spans="1:49" ht="15.75" customHeight="1" x14ac:dyDescent="0.2">
      <c r="A233" s="13"/>
      <c r="B233" s="121" t="s">
        <v>22</v>
      </c>
      <c r="C233" s="122"/>
      <c r="D233" s="122"/>
      <c r="E233" s="122"/>
      <c r="F233" s="122"/>
      <c r="G233" s="233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4"/>
      <c r="AK233" s="234"/>
      <c r="AL233" s="234"/>
      <c r="AM233" s="234"/>
      <c r="AN233" s="234"/>
      <c r="AO233" s="234"/>
      <c r="AP233" s="234"/>
      <c r="AQ233" s="234"/>
      <c r="AR233" s="235" t="s">
        <v>23</v>
      </c>
      <c r="AS233" s="236"/>
      <c r="AT233" s="236"/>
      <c r="AU233" s="236"/>
      <c r="AV233" s="236"/>
      <c r="AW233" s="237"/>
    </row>
    <row r="234" spans="1:49" ht="15.75" customHeight="1" x14ac:dyDescent="0.2">
      <c r="A234" s="13"/>
      <c r="B234" s="135" t="s">
        <v>24</v>
      </c>
      <c r="C234" s="136"/>
      <c r="D234" s="136"/>
      <c r="E234" s="136"/>
      <c r="F234" s="136"/>
      <c r="G234" s="241"/>
      <c r="H234" s="242" t="str">
        <f>IF(ISNA(VLOOKUP(H233,'&lt;事務局使用&gt; 分類表'!$A$2:$B$200,2,FALSE)),"",VLOOKUP(H233,'&lt;事務局使用&gt; 分類表'!$A$2:$B$200,2,FALSE))</f>
        <v/>
      </c>
      <c r="I234" s="243"/>
      <c r="J234" s="243"/>
      <c r="K234" s="243"/>
      <c r="L234" s="243"/>
      <c r="M234" s="244"/>
      <c r="N234" s="242" t="str">
        <f>IF(ISNA(VLOOKUP(N233,'&lt;事務局使用&gt; 分類表'!$A$2:$B$200,2,FALSE)),"",VLOOKUP(N233,'&lt;事務局使用&gt; 分類表'!$A$2:$B$200,2,FALSE))</f>
        <v/>
      </c>
      <c r="O234" s="243"/>
      <c r="P234" s="243"/>
      <c r="Q234" s="243"/>
      <c r="R234" s="243"/>
      <c r="S234" s="244"/>
      <c r="T234" s="242" t="str">
        <f>IF(ISNA(VLOOKUP(T233,'&lt;事務局使用&gt; 分類表'!$A$2:$B$200,2,FALSE)),"",VLOOKUP(T233,'&lt;事務局使用&gt; 分類表'!$A$2:$B$200,2,FALSE))</f>
        <v/>
      </c>
      <c r="U234" s="243"/>
      <c r="V234" s="243"/>
      <c r="W234" s="243"/>
      <c r="X234" s="243"/>
      <c r="Y234" s="244"/>
      <c r="Z234" s="242" t="str">
        <f>IF(ISNA(VLOOKUP(Z233,'&lt;事務局使用&gt; 分類表'!$A$2:$B$200,2,FALSE)),"",VLOOKUP(Z233,'&lt;事務局使用&gt; 分類表'!$A$2:$B$200,2,FALSE))</f>
        <v/>
      </c>
      <c r="AA234" s="243"/>
      <c r="AB234" s="243"/>
      <c r="AC234" s="243"/>
      <c r="AD234" s="243"/>
      <c r="AE234" s="244"/>
      <c r="AF234" s="242" t="str">
        <f>IF(ISNA(VLOOKUP(AF233,'&lt;事務局使用&gt; 分類表'!$A$2:$B$200,2,FALSE)),"",VLOOKUP(AF233,'&lt;事務局使用&gt; 分類表'!$A$2:$B$200,2,FALSE))</f>
        <v/>
      </c>
      <c r="AG234" s="243"/>
      <c r="AH234" s="243"/>
      <c r="AI234" s="243"/>
      <c r="AJ234" s="243"/>
      <c r="AK234" s="244"/>
      <c r="AL234" s="242" t="str">
        <f>IF(ISNA(VLOOKUP(AL233,'&lt;事務局使用&gt; 分類表'!$A$2:$B$200,2,FALSE)),"",VLOOKUP(AL233,'&lt;事務局使用&gt; 分類表'!$A$2:$B$200,2,FALSE))</f>
        <v/>
      </c>
      <c r="AM234" s="243"/>
      <c r="AN234" s="243"/>
      <c r="AO234" s="243"/>
      <c r="AP234" s="243"/>
      <c r="AQ234" s="244"/>
      <c r="AR234" s="238"/>
      <c r="AS234" s="239"/>
      <c r="AT234" s="239"/>
      <c r="AU234" s="239"/>
      <c r="AV234" s="239"/>
      <c r="AW234" s="240"/>
    </row>
    <row r="235" spans="1:49" ht="15.75" customHeight="1" x14ac:dyDescent="0.2">
      <c r="A235" s="13"/>
      <c r="B235" s="119" t="s">
        <v>25</v>
      </c>
      <c r="C235" s="245"/>
      <c r="D235" s="122" t="s">
        <v>26</v>
      </c>
      <c r="E235" s="122"/>
      <c r="F235" s="125" t="s">
        <v>27</v>
      </c>
      <c r="G235" s="126"/>
      <c r="H235" s="127"/>
      <c r="I235" s="128"/>
      <c r="J235" s="128"/>
      <c r="K235" s="128"/>
      <c r="L235" s="128"/>
      <c r="M235" s="129"/>
      <c r="N235" s="127"/>
      <c r="O235" s="128"/>
      <c r="P235" s="128"/>
      <c r="Q235" s="128"/>
      <c r="R235" s="128"/>
      <c r="S235" s="129"/>
      <c r="T235" s="127"/>
      <c r="U235" s="128"/>
      <c r="V235" s="128"/>
      <c r="W235" s="128"/>
      <c r="X235" s="128"/>
      <c r="Y235" s="129"/>
      <c r="Z235" s="127"/>
      <c r="AA235" s="128"/>
      <c r="AB235" s="128"/>
      <c r="AC235" s="128"/>
      <c r="AD235" s="128"/>
      <c r="AE235" s="129"/>
      <c r="AF235" s="127"/>
      <c r="AG235" s="128"/>
      <c r="AH235" s="128"/>
      <c r="AI235" s="128"/>
      <c r="AJ235" s="128"/>
      <c r="AK235" s="129"/>
      <c r="AL235" s="127"/>
      <c r="AM235" s="128"/>
      <c r="AN235" s="128"/>
      <c r="AO235" s="128"/>
      <c r="AP235" s="128"/>
      <c r="AQ235" s="129"/>
      <c r="AR235" s="130">
        <f>IF(H$275="",SUM(H25:AQ25,H67:AQ67,H109:AQ109,H151:AQ151,H193:AQ193,H235:AQ235),"")</f>
        <v>0</v>
      </c>
      <c r="AS235" s="131"/>
      <c r="AT235" s="131"/>
      <c r="AU235" s="131"/>
      <c r="AV235" s="131"/>
      <c r="AW235" s="132"/>
    </row>
    <row r="236" spans="1:49" ht="15.75" customHeight="1" x14ac:dyDescent="0.2">
      <c r="A236" s="13"/>
      <c r="B236" s="119"/>
      <c r="C236" s="246"/>
      <c r="D236" s="124"/>
      <c r="E236" s="124"/>
      <c r="F236" s="133" t="s">
        <v>28</v>
      </c>
      <c r="G236" s="134"/>
      <c r="H236" s="100"/>
      <c r="I236" s="101"/>
      <c r="J236" s="101"/>
      <c r="K236" s="101"/>
      <c r="L236" s="101"/>
      <c r="M236" s="102"/>
      <c r="N236" s="100"/>
      <c r="O236" s="101"/>
      <c r="P236" s="101"/>
      <c r="Q236" s="101"/>
      <c r="R236" s="101"/>
      <c r="S236" s="102"/>
      <c r="T236" s="100"/>
      <c r="U236" s="101"/>
      <c r="V236" s="101"/>
      <c r="W236" s="101"/>
      <c r="X236" s="101"/>
      <c r="Y236" s="102"/>
      <c r="Z236" s="100"/>
      <c r="AA236" s="101"/>
      <c r="AB236" s="101"/>
      <c r="AC236" s="101"/>
      <c r="AD236" s="101"/>
      <c r="AE236" s="102"/>
      <c r="AF236" s="100"/>
      <c r="AG236" s="101"/>
      <c r="AH236" s="101"/>
      <c r="AI236" s="101"/>
      <c r="AJ236" s="101"/>
      <c r="AK236" s="102"/>
      <c r="AL236" s="100"/>
      <c r="AM236" s="101"/>
      <c r="AN236" s="101"/>
      <c r="AO236" s="101"/>
      <c r="AP236" s="101"/>
      <c r="AQ236" s="102"/>
      <c r="AR236" s="103">
        <f t="shared" ref="AR236:AR251" si="11">IF(H$275="",SUM(H26:AQ26,H68:AQ68,H110:AQ110,H152:AQ152,H194:AQ194,H236:AQ236),"")</f>
        <v>0</v>
      </c>
      <c r="AS236" s="104"/>
      <c r="AT236" s="104"/>
      <c r="AU236" s="104"/>
      <c r="AV236" s="104"/>
      <c r="AW236" s="105"/>
    </row>
    <row r="237" spans="1:49" ht="15.75" customHeight="1" x14ac:dyDescent="0.2">
      <c r="A237" s="13"/>
      <c r="B237" s="119"/>
      <c r="C237" s="246"/>
      <c r="D237" s="124" t="s">
        <v>29</v>
      </c>
      <c r="E237" s="124"/>
      <c r="F237" s="133" t="s">
        <v>30</v>
      </c>
      <c r="G237" s="134"/>
      <c r="H237" s="100"/>
      <c r="I237" s="101"/>
      <c r="J237" s="101"/>
      <c r="K237" s="101"/>
      <c r="L237" s="101"/>
      <c r="M237" s="102"/>
      <c r="N237" s="100"/>
      <c r="O237" s="101"/>
      <c r="P237" s="101"/>
      <c r="Q237" s="101"/>
      <c r="R237" s="101"/>
      <c r="S237" s="102"/>
      <c r="T237" s="100"/>
      <c r="U237" s="101"/>
      <c r="V237" s="101"/>
      <c r="W237" s="101"/>
      <c r="X237" s="101"/>
      <c r="Y237" s="102"/>
      <c r="Z237" s="100"/>
      <c r="AA237" s="101"/>
      <c r="AB237" s="101"/>
      <c r="AC237" s="101"/>
      <c r="AD237" s="101"/>
      <c r="AE237" s="102"/>
      <c r="AF237" s="100"/>
      <c r="AG237" s="101"/>
      <c r="AH237" s="101"/>
      <c r="AI237" s="101"/>
      <c r="AJ237" s="101"/>
      <c r="AK237" s="102"/>
      <c r="AL237" s="100"/>
      <c r="AM237" s="101"/>
      <c r="AN237" s="101"/>
      <c r="AO237" s="101"/>
      <c r="AP237" s="101"/>
      <c r="AQ237" s="102"/>
      <c r="AR237" s="103">
        <f t="shared" si="11"/>
        <v>0</v>
      </c>
      <c r="AS237" s="104"/>
      <c r="AT237" s="104"/>
      <c r="AU237" s="104"/>
      <c r="AV237" s="104"/>
      <c r="AW237" s="105"/>
    </row>
    <row r="238" spans="1:49" ht="15.75" customHeight="1" x14ac:dyDescent="0.2">
      <c r="A238" s="13"/>
      <c r="B238" s="119"/>
      <c r="C238" s="246"/>
      <c r="D238" s="124"/>
      <c r="E238" s="124"/>
      <c r="F238" s="133" t="s">
        <v>31</v>
      </c>
      <c r="G238" s="134"/>
      <c r="H238" s="100"/>
      <c r="I238" s="101"/>
      <c r="J238" s="101"/>
      <c r="K238" s="101"/>
      <c r="L238" s="101"/>
      <c r="M238" s="102"/>
      <c r="N238" s="100"/>
      <c r="O238" s="101"/>
      <c r="P238" s="101"/>
      <c r="Q238" s="101"/>
      <c r="R238" s="101"/>
      <c r="S238" s="102"/>
      <c r="T238" s="100"/>
      <c r="U238" s="101"/>
      <c r="V238" s="101"/>
      <c r="W238" s="101"/>
      <c r="X238" s="101"/>
      <c r="Y238" s="102"/>
      <c r="Z238" s="100"/>
      <c r="AA238" s="101"/>
      <c r="AB238" s="101"/>
      <c r="AC238" s="101"/>
      <c r="AD238" s="101"/>
      <c r="AE238" s="102"/>
      <c r="AF238" s="100"/>
      <c r="AG238" s="101"/>
      <c r="AH238" s="101"/>
      <c r="AI238" s="101"/>
      <c r="AJ238" s="101"/>
      <c r="AK238" s="102"/>
      <c r="AL238" s="100"/>
      <c r="AM238" s="101"/>
      <c r="AN238" s="101"/>
      <c r="AO238" s="101"/>
      <c r="AP238" s="101"/>
      <c r="AQ238" s="102"/>
      <c r="AR238" s="103">
        <f t="shared" si="11"/>
        <v>0</v>
      </c>
      <c r="AS238" s="104"/>
      <c r="AT238" s="104"/>
      <c r="AU238" s="104"/>
      <c r="AV238" s="104"/>
      <c r="AW238" s="105"/>
    </row>
    <row r="239" spans="1:49" ht="15.75" customHeight="1" x14ac:dyDescent="0.2">
      <c r="A239" s="13"/>
      <c r="B239" s="119"/>
      <c r="C239" s="137" t="s">
        <v>32</v>
      </c>
      <c r="D239" s="133"/>
      <c r="E239" s="133"/>
      <c r="F239" s="133"/>
      <c r="G239" s="134"/>
      <c r="H239" s="100"/>
      <c r="I239" s="101"/>
      <c r="J239" s="101"/>
      <c r="K239" s="101"/>
      <c r="L239" s="101"/>
      <c r="M239" s="102"/>
      <c r="N239" s="100"/>
      <c r="O239" s="101"/>
      <c r="P239" s="101"/>
      <c r="Q239" s="101"/>
      <c r="R239" s="101"/>
      <c r="S239" s="102"/>
      <c r="T239" s="100"/>
      <c r="U239" s="101"/>
      <c r="V239" s="101"/>
      <c r="W239" s="101"/>
      <c r="X239" s="101"/>
      <c r="Y239" s="102"/>
      <c r="Z239" s="100"/>
      <c r="AA239" s="101"/>
      <c r="AB239" s="101"/>
      <c r="AC239" s="101"/>
      <c r="AD239" s="101"/>
      <c r="AE239" s="102"/>
      <c r="AF239" s="100"/>
      <c r="AG239" s="101"/>
      <c r="AH239" s="101"/>
      <c r="AI239" s="101"/>
      <c r="AJ239" s="101"/>
      <c r="AK239" s="102"/>
      <c r="AL239" s="100"/>
      <c r="AM239" s="101"/>
      <c r="AN239" s="101"/>
      <c r="AO239" s="101"/>
      <c r="AP239" s="101"/>
      <c r="AQ239" s="102"/>
      <c r="AR239" s="103">
        <f t="shared" si="11"/>
        <v>0</v>
      </c>
      <c r="AS239" s="104"/>
      <c r="AT239" s="104"/>
      <c r="AU239" s="104"/>
      <c r="AV239" s="104"/>
      <c r="AW239" s="105"/>
    </row>
    <row r="240" spans="1:49" ht="15.75" customHeight="1" x14ac:dyDescent="0.2">
      <c r="A240" s="13"/>
      <c r="B240" s="119"/>
      <c r="C240" s="137" t="s">
        <v>33</v>
      </c>
      <c r="D240" s="133"/>
      <c r="E240" s="133"/>
      <c r="F240" s="133"/>
      <c r="G240" s="134"/>
      <c r="H240" s="100"/>
      <c r="I240" s="101"/>
      <c r="J240" s="101"/>
      <c r="K240" s="101"/>
      <c r="L240" s="101"/>
      <c r="M240" s="102"/>
      <c r="N240" s="100"/>
      <c r="O240" s="101"/>
      <c r="P240" s="101"/>
      <c r="Q240" s="101"/>
      <c r="R240" s="101"/>
      <c r="S240" s="102"/>
      <c r="T240" s="100"/>
      <c r="U240" s="101"/>
      <c r="V240" s="101"/>
      <c r="W240" s="101"/>
      <c r="X240" s="101"/>
      <c r="Y240" s="102"/>
      <c r="Z240" s="100"/>
      <c r="AA240" s="101"/>
      <c r="AB240" s="101"/>
      <c r="AC240" s="101"/>
      <c r="AD240" s="101"/>
      <c r="AE240" s="102"/>
      <c r="AF240" s="100"/>
      <c r="AG240" s="101"/>
      <c r="AH240" s="101"/>
      <c r="AI240" s="101"/>
      <c r="AJ240" s="101"/>
      <c r="AK240" s="102"/>
      <c r="AL240" s="100"/>
      <c r="AM240" s="101"/>
      <c r="AN240" s="101"/>
      <c r="AO240" s="101"/>
      <c r="AP240" s="101"/>
      <c r="AQ240" s="102"/>
      <c r="AR240" s="103">
        <f t="shared" si="11"/>
        <v>0</v>
      </c>
      <c r="AS240" s="104"/>
      <c r="AT240" s="104"/>
      <c r="AU240" s="104"/>
      <c r="AV240" s="104"/>
      <c r="AW240" s="105"/>
    </row>
    <row r="241" spans="1:49" ht="15.75" customHeight="1" x14ac:dyDescent="0.2">
      <c r="A241" s="13"/>
      <c r="B241" s="119"/>
      <c r="C241" s="123" t="s">
        <v>34</v>
      </c>
      <c r="D241" s="124"/>
      <c r="E241" s="124"/>
      <c r="F241" s="133" t="s">
        <v>35</v>
      </c>
      <c r="G241" s="134"/>
      <c r="H241" s="100"/>
      <c r="I241" s="101"/>
      <c r="J241" s="101"/>
      <c r="K241" s="101"/>
      <c r="L241" s="101"/>
      <c r="M241" s="102"/>
      <c r="N241" s="100"/>
      <c r="O241" s="101"/>
      <c r="P241" s="101"/>
      <c r="Q241" s="101"/>
      <c r="R241" s="101"/>
      <c r="S241" s="102"/>
      <c r="T241" s="100"/>
      <c r="U241" s="101"/>
      <c r="V241" s="101"/>
      <c r="W241" s="101"/>
      <c r="X241" s="101"/>
      <c r="Y241" s="102"/>
      <c r="Z241" s="100"/>
      <c r="AA241" s="101"/>
      <c r="AB241" s="101"/>
      <c r="AC241" s="101"/>
      <c r="AD241" s="101"/>
      <c r="AE241" s="102"/>
      <c r="AF241" s="100"/>
      <c r="AG241" s="101"/>
      <c r="AH241" s="101"/>
      <c r="AI241" s="101"/>
      <c r="AJ241" s="101"/>
      <c r="AK241" s="102"/>
      <c r="AL241" s="100"/>
      <c r="AM241" s="101"/>
      <c r="AN241" s="101"/>
      <c r="AO241" s="101"/>
      <c r="AP241" s="101"/>
      <c r="AQ241" s="102"/>
      <c r="AR241" s="103">
        <f t="shared" si="11"/>
        <v>0</v>
      </c>
      <c r="AS241" s="104"/>
      <c r="AT241" s="104"/>
      <c r="AU241" s="104"/>
      <c r="AV241" s="104"/>
      <c r="AW241" s="105"/>
    </row>
    <row r="242" spans="1:49" ht="15.75" customHeight="1" x14ac:dyDescent="0.2">
      <c r="A242" s="13"/>
      <c r="B242" s="119"/>
      <c r="C242" s="123"/>
      <c r="D242" s="124"/>
      <c r="E242" s="124"/>
      <c r="F242" s="133" t="s">
        <v>36</v>
      </c>
      <c r="G242" s="134"/>
      <c r="H242" s="100"/>
      <c r="I242" s="101"/>
      <c r="J242" s="101"/>
      <c r="K242" s="101"/>
      <c r="L242" s="101"/>
      <c r="M242" s="102"/>
      <c r="N242" s="100"/>
      <c r="O242" s="101"/>
      <c r="P242" s="101"/>
      <c r="Q242" s="101"/>
      <c r="R242" s="101"/>
      <c r="S242" s="102"/>
      <c r="T242" s="100"/>
      <c r="U242" s="101"/>
      <c r="V242" s="101"/>
      <c r="W242" s="101"/>
      <c r="X242" s="101"/>
      <c r="Y242" s="102"/>
      <c r="Z242" s="100"/>
      <c r="AA242" s="101"/>
      <c r="AB242" s="101"/>
      <c r="AC242" s="101"/>
      <c r="AD242" s="101"/>
      <c r="AE242" s="102"/>
      <c r="AF242" s="100"/>
      <c r="AG242" s="101"/>
      <c r="AH242" s="101"/>
      <c r="AI242" s="101"/>
      <c r="AJ242" s="101"/>
      <c r="AK242" s="102"/>
      <c r="AL242" s="100"/>
      <c r="AM242" s="101"/>
      <c r="AN242" s="101"/>
      <c r="AO242" s="101"/>
      <c r="AP242" s="101"/>
      <c r="AQ242" s="102"/>
      <c r="AR242" s="103">
        <f t="shared" si="11"/>
        <v>0</v>
      </c>
      <c r="AS242" s="104"/>
      <c r="AT242" s="104"/>
      <c r="AU242" s="104"/>
      <c r="AV242" s="104"/>
      <c r="AW242" s="105"/>
    </row>
    <row r="243" spans="1:49" ht="15.75" customHeight="1" x14ac:dyDescent="0.2">
      <c r="A243" s="13"/>
      <c r="B243" s="119"/>
      <c r="C243" s="123" t="s">
        <v>37</v>
      </c>
      <c r="D243" s="124"/>
      <c r="E243" s="124"/>
      <c r="F243" s="133" t="s">
        <v>38</v>
      </c>
      <c r="G243" s="134"/>
      <c r="H243" s="100"/>
      <c r="I243" s="101"/>
      <c r="J243" s="101"/>
      <c r="K243" s="101"/>
      <c r="L243" s="101"/>
      <c r="M243" s="102"/>
      <c r="N243" s="100"/>
      <c r="O243" s="101"/>
      <c r="P243" s="101"/>
      <c r="Q243" s="101"/>
      <c r="R243" s="101"/>
      <c r="S243" s="102"/>
      <c r="T243" s="100"/>
      <c r="U243" s="101"/>
      <c r="V243" s="101"/>
      <c r="W243" s="101"/>
      <c r="X243" s="101"/>
      <c r="Y243" s="102"/>
      <c r="Z243" s="100"/>
      <c r="AA243" s="101"/>
      <c r="AB243" s="101"/>
      <c r="AC243" s="101"/>
      <c r="AD243" s="101"/>
      <c r="AE243" s="102"/>
      <c r="AF243" s="100"/>
      <c r="AG243" s="101"/>
      <c r="AH243" s="101"/>
      <c r="AI243" s="101"/>
      <c r="AJ243" s="101"/>
      <c r="AK243" s="102"/>
      <c r="AL243" s="100"/>
      <c r="AM243" s="101"/>
      <c r="AN243" s="101"/>
      <c r="AO243" s="101"/>
      <c r="AP243" s="101"/>
      <c r="AQ243" s="102"/>
      <c r="AR243" s="103">
        <f t="shared" si="11"/>
        <v>0</v>
      </c>
      <c r="AS243" s="104"/>
      <c r="AT243" s="104"/>
      <c r="AU243" s="104"/>
      <c r="AV243" s="104"/>
      <c r="AW243" s="105"/>
    </row>
    <row r="244" spans="1:49" ht="15.75" customHeight="1" x14ac:dyDescent="0.2">
      <c r="A244" s="13"/>
      <c r="B244" s="120"/>
      <c r="C244" s="135"/>
      <c r="D244" s="136"/>
      <c r="E244" s="136"/>
      <c r="F244" s="106" t="s">
        <v>39</v>
      </c>
      <c r="G244" s="107"/>
      <c r="H244" s="108"/>
      <c r="I244" s="109"/>
      <c r="J244" s="109"/>
      <c r="K244" s="109"/>
      <c r="L244" s="109"/>
      <c r="M244" s="110"/>
      <c r="N244" s="108"/>
      <c r="O244" s="109"/>
      <c r="P244" s="109"/>
      <c r="Q244" s="109"/>
      <c r="R244" s="109"/>
      <c r="S244" s="110"/>
      <c r="T244" s="108"/>
      <c r="U244" s="109"/>
      <c r="V244" s="109"/>
      <c r="W244" s="109"/>
      <c r="X244" s="109"/>
      <c r="Y244" s="110"/>
      <c r="Z244" s="108"/>
      <c r="AA244" s="109"/>
      <c r="AB244" s="109"/>
      <c r="AC244" s="109"/>
      <c r="AD244" s="109"/>
      <c r="AE244" s="110"/>
      <c r="AF244" s="108"/>
      <c r="AG244" s="109"/>
      <c r="AH244" s="109"/>
      <c r="AI244" s="109"/>
      <c r="AJ244" s="109"/>
      <c r="AK244" s="110"/>
      <c r="AL244" s="108"/>
      <c r="AM244" s="109"/>
      <c r="AN244" s="109"/>
      <c r="AO244" s="109"/>
      <c r="AP244" s="109"/>
      <c r="AQ244" s="110"/>
      <c r="AR244" s="111">
        <f t="shared" si="11"/>
        <v>0</v>
      </c>
      <c r="AS244" s="112"/>
      <c r="AT244" s="112"/>
      <c r="AU244" s="112"/>
      <c r="AV244" s="112"/>
      <c r="AW244" s="113"/>
    </row>
    <row r="245" spans="1:49" ht="15.75" customHeight="1" x14ac:dyDescent="0.2">
      <c r="A245" s="13"/>
      <c r="B245" s="114" t="s">
        <v>40</v>
      </c>
      <c r="C245" s="117"/>
      <c r="D245" s="117"/>
      <c r="E245" s="117"/>
      <c r="F245" s="117"/>
      <c r="G245" s="118"/>
      <c r="H245" s="97" t="str">
        <f>IF(SUM(H235:M244)=0,"",SUM(H235:M244))</f>
        <v/>
      </c>
      <c r="I245" s="98">
        <f>SUM(I235:I244)</f>
        <v>0</v>
      </c>
      <c r="J245" s="98">
        <f>SUM(J235:J244)</f>
        <v>0</v>
      </c>
      <c r="K245" s="98">
        <f>SUM(K235:K244)</f>
        <v>0</v>
      </c>
      <c r="L245" s="98">
        <f>SUM(L235:L244)</f>
        <v>0</v>
      </c>
      <c r="M245" s="99">
        <f>SUM(M235:M244)</f>
        <v>0</v>
      </c>
      <c r="N245" s="97" t="str">
        <f>IF(SUM(N235:S244)=0,"",SUM(N235:S244))</f>
        <v/>
      </c>
      <c r="O245" s="98">
        <f>SUM(O235:O244)</f>
        <v>0</v>
      </c>
      <c r="P245" s="98">
        <f>SUM(P235:P244)</f>
        <v>0</v>
      </c>
      <c r="Q245" s="98">
        <f>SUM(Q235:Q244)</f>
        <v>0</v>
      </c>
      <c r="R245" s="98">
        <f>SUM(R235:R244)</f>
        <v>0</v>
      </c>
      <c r="S245" s="99">
        <f>SUM(S235:S244)</f>
        <v>0</v>
      </c>
      <c r="T245" s="97" t="str">
        <f>IF(SUM(T235:Y244)=0,"",SUM(T235:Y244))</f>
        <v/>
      </c>
      <c r="U245" s="98">
        <f>SUM(U235:U244)</f>
        <v>0</v>
      </c>
      <c r="V245" s="98">
        <f>SUM(V235:V244)</f>
        <v>0</v>
      </c>
      <c r="W245" s="98">
        <f>SUM(W235:W244)</f>
        <v>0</v>
      </c>
      <c r="X245" s="98">
        <f>SUM(X235:X244)</f>
        <v>0</v>
      </c>
      <c r="Y245" s="99">
        <f>SUM(Y235:Y244)</f>
        <v>0</v>
      </c>
      <c r="Z245" s="97" t="str">
        <f>IF(SUM(Z235:AE244)=0,"",SUM(Z235:AE244))</f>
        <v/>
      </c>
      <c r="AA245" s="98">
        <f>SUM(AA235:AA244)</f>
        <v>0</v>
      </c>
      <c r="AB245" s="98">
        <f>SUM(AB235:AB244)</f>
        <v>0</v>
      </c>
      <c r="AC245" s="98">
        <f>SUM(AC235:AC244)</f>
        <v>0</v>
      </c>
      <c r="AD245" s="98">
        <f>SUM(AD235:AD244)</f>
        <v>0</v>
      </c>
      <c r="AE245" s="99">
        <f>SUM(AE235:AE244)</f>
        <v>0</v>
      </c>
      <c r="AF245" s="97" t="str">
        <f>IF(SUM(AF235:AK244)=0,"",SUM(AF235:AK244))</f>
        <v/>
      </c>
      <c r="AG245" s="98">
        <f>SUM(AG235:AG244)</f>
        <v>0</v>
      </c>
      <c r="AH245" s="98">
        <f>SUM(AH235:AH244)</f>
        <v>0</v>
      </c>
      <c r="AI245" s="98">
        <f>SUM(AI235:AI244)</f>
        <v>0</v>
      </c>
      <c r="AJ245" s="98">
        <f>SUM(AJ235:AJ244)</f>
        <v>0</v>
      </c>
      <c r="AK245" s="99">
        <f>SUM(AK235:AK244)</f>
        <v>0</v>
      </c>
      <c r="AL245" s="97" t="str">
        <f>IF(SUM(AL235:AQ244)=0,"",SUM(AL235:AQ244))</f>
        <v/>
      </c>
      <c r="AM245" s="98">
        <f>SUM(AM235:AM244)</f>
        <v>0</v>
      </c>
      <c r="AN245" s="98">
        <f>SUM(AN235:AN244)</f>
        <v>0</v>
      </c>
      <c r="AO245" s="98">
        <f>SUM(AO235:AO244)</f>
        <v>0</v>
      </c>
      <c r="AP245" s="98">
        <f>SUM(AP235:AP244)</f>
        <v>0</v>
      </c>
      <c r="AQ245" s="99">
        <f>SUM(AQ235:AQ244)</f>
        <v>0</v>
      </c>
      <c r="AR245" s="97">
        <f t="shared" si="11"/>
        <v>0</v>
      </c>
      <c r="AS245" s="98"/>
      <c r="AT245" s="98"/>
      <c r="AU245" s="98"/>
      <c r="AV245" s="98"/>
      <c r="AW245" s="99"/>
    </row>
    <row r="246" spans="1:49" ht="15.75" customHeight="1" x14ac:dyDescent="0.2">
      <c r="A246" s="13"/>
      <c r="B246" s="119" t="s">
        <v>41</v>
      </c>
      <c r="C246" s="121" t="s">
        <v>26</v>
      </c>
      <c r="D246" s="122"/>
      <c r="E246" s="122"/>
      <c r="F246" s="125" t="s">
        <v>42</v>
      </c>
      <c r="G246" s="126"/>
      <c r="H246" s="127"/>
      <c r="I246" s="128"/>
      <c r="J246" s="128"/>
      <c r="K246" s="128"/>
      <c r="L246" s="128"/>
      <c r="M246" s="129"/>
      <c r="N246" s="127"/>
      <c r="O246" s="128"/>
      <c r="P246" s="128"/>
      <c r="Q246" s="128"/>
      <c r="R246" s="128"/>
      <c r="S246" s="129"/>
      <c r="T246" s="127"/>
      <c r="U246" s="128"/>
      <c r="V246" s="128"/>
      <c r="W246" s="128"/>
      <c r="X246" s="128"/>
      <c r="Y246" s="129"/>
      <c r="Z246" s="127"/>
      <c r="AA246" s="128"/>
      <c r="AB246" s="128"/>
      <c r="AC246" s="128"/>
      <c r="AD246" s="128"/>
      <c r="AE246" s="129"/>
      <c r="AF246" s="127"/>
      <c r="AG246" s="128"/>
      <c r="AH246" s="128"/>
      <c r="AI246" s="128"/>
      <c r="AJ246" s="128"/>
      <c r="AK246" s="129"/>
      <c r="AL246" s="127"/>
      <c r="AM246" s="128"/>
      <c r="AN246" s="128"/>
      <c r="AO246" s="128"/>
      <c r="AP246" s="128"/>
      <c r="AQ246" s="129"/>
      <c r="AR246" s="130">
        <f t="shared" si="11"/>
        <v>0</v>
      </c>
      <c r="AS246" s="131"/>
      <c r="AT246" s="131"/>
      <c r="AU246" s="131"/>
      <c r="AV246" s="131"/>
      <c r="AW246" s="132"/>
    </row>
    <row r="247" spans="1:49" ht="15.75" customHeight="1" x14ac:dyDescent="0.2">
      <c r="A247" s="13"/>
      <c r="B247" s="119"/>
      <c r="C247" s="123"/>
      <c r="D247" s="124"/>
      <c r="E247" s="124"/>
      <c r="F247" s="133" t="s">
        <v>43</v>
      </c>
      <c r="G247" s="134"/>
      <c r="H247" s="100"/>
      <c r="I247" s="101"/>
      <c r="J247" s="101"/>
      <c r="K247" s="101"/>
      <c r="L247" s="101"/>
      <c r="M247" s="102"/>
      <c r="N247" s="100"/>
      <c r="O247" s="101"/>
      <c r="P247" s="101"/>
      <c r="Q247" s="101"/>
      <c r="R247" s="101"/>
      <c r="S247" s="102"/>
      <c r="T247" s="100"/>
      <c r="U247" s="101"/>
      <c r="V247" s="101"/>
      <c r="W247" s="101"/>
      <c r="X247" s="101"/>
      <c r="Y247" s="102"/>
      <c r="Z247" s="100"/>
      <c r="AA247" s="101"/>
      <c r="AB247" s="101"/>
      <c r="AC247" s="101"/>
      <c r="AD247" s="101"/>
      <c r="AE247" s="102"/>
      <c r="AF247" s="100"/>
      <c r="AG247" s="101"/>
      <c r="AH247" s="101"/>
      <c r="AI247" s="101"/>
      <c r="AJ247" s="101"/>
      <c r="AK247" s="102"/>
      <c r="AL247" s="100"/>
      <c r="AM247" s="101"/>
      <c r="AN247" s="101"/>
      <c r="AO247" s="101"/>
      <c r="AP247" s="101"/>
      <c r="AQ247" s="102"/>
      <c r="AR247" s="103">
        <f t="shared" si="11"/>
        <v>0</v>
      </c>
      <c r="AS247" s="104"/>
      <c r="AT247" s="104"/>
      <c r="AU247" s="104"/>
      <c r="AV247" s="104"/>
      <c r="AW247" s="105"/>
    </row>
    <row r="248" spans="1:49" ht="15.75" customHeight="1" x14ac:dyDescent="0.2">
      <c r="A248" s="13"/>
      <c r="B248" s="119"/>
      <c r="C248" s="123" t="s">
        <v>29</v>
      </c>
      <c r="D248" s="124"/>
      <c r="E248" s="124"/>
      <c r="F248" s="133" t="s">
        <v>44</v>
      </c>
      <c r="G248" s="134"/>
      <c r="H248" s="100"/>
      <c r="I248" s="101"/>
      <c r="J248" s="101"/>
      <c r="K248" s="101"/>
      <c r="L248" s="101"/>
      <c r="M248" s="102"/>
      <c r="N248" s="100"/>
      <c r="O248" s="101"/>
      <c r="P248" s="101"/>
      <c r="Q248" s="101"/>
      <c r="R248" s="101"/>
      <c r="S248" s="102"/>
      <c r="T248" s="100"/>
      <c r="U248" s="101"/>
      <c r="V248" s="101"/>
      <c r="W248" s="101"/>
      <c r="X248" s="101"/>
      <c r="Y248" s="102"/>
      <c r="Z248" s="100"/>
      <c r="AA248" s="101"/>
      <c r="AB248" s="101"/>
      <c r="AC248" s="101"/>
      <c r="AD248" s="101"/>
      <c r="AE248" s="102"/>
      <c r="AF248" s="100"/>
      <c r="AG248" s="101"/>
      <c r="AH248" s="101"/>
      <c r="AI248" s="101"/>
      <c r="AJ248" s="101"/>
      <c r="AK248" s="102"/>
      <c r="AL248" s="100"/>
      <c r="AM248" s="101"/>
      <c r="AN248" s="101"/>
      <c r="AO248" s="101"/>
      <c r="AP248" s="101"/>
      <c r="AQ248" s="102"/>
      <c r="AR248" s="103">
        <f t="shared" si="11"/>
        <v>0</v>
      </c>
      <c r="AS248" s="104"/>
      <c r="AT248" s="104"/>
      <c r="AU248" s="104"/>
      <c r="AV248" s="104"/>
      <c r="AW248" s="105"/>
    </row>
    <row r="249" spans="1:49" ht="15.75" customHeight="1" x14ac:dyDescent="0.2">
      <c r="A249" s="13"/>
      <c r="B249" s="120"/>
      <c r="C249" s="135"/>
      <c r="D249" s="136"/>
      <c r="E249" s="136"/>
      <c r="F249" s="106" t="s">
        <v>45</v>
      </c>
      <c r="G249" s="107"/>
      <c r="H249" s="108"/>
      <c r="I249" s="109"/>
      <c r="J249" s="109"/>
      <c r="K249" s="109"/>
      <c r="L249" s="109"/>
      <c r="M249" s="110"/>
      <c r="N249" s="108"/>
      <c r="O249" s="109"/>
      <c r="P249" s="109"/>
      <c r="Q249" s="109"/>
      <c r="R249" s="109"/>
      <c r="S249" s="110"/>
      <c r="T249" s="108"/>
      <c r="U249" s="109"/>
      <c r="V249" s="109"/>
      <c r="W249" s="109"/>
      <c r="X249" s="109"/>
      <c r="Y249" s="110"/>
      <c r="Z249" s="108"/>
      <c r="AA249" s="109"/>
      <c r="AB249" s="109"/>
      <c r="AC249" s="109"/>
      <c r="AD249" s="109"/>
      <c r="AE249" s="110"/>
      <c r="AF249" s="108"/>
      <c r="AG249" s="109"/>
      <c r="AH249" s="109"/>
      <c r="AI249" s="109"/>
      <c r="AJ249" s="109"/>
      <c r="AK249" s="110"/>
      <c r="AL249" s="108"/>
      <c r="AM249" s="109"/>
      <c r="AN249" s="109"/>
      <c r="AO249" s="109"/>
      <c r="AP249" s="109"/>
      <c r="AQ249" s="110"/>
      <c r="AR249" s="111">
        <f t="shared" si="11"/>
        <v>0</v>
      </c>
      <c r="AS249" s="112"/>
      <c r="AT249" s="112"/>
      <c r="AU249" s="112"/>
      <c r="AV249" s="112"/>
      <c r="AW249" s="113"/>
    </row>
    <row r="250" spans="1:49" ht="15.75" customHeight="1" x14ac:dyDescent="0.2">
      <c r="A250" s="13"/>
      <c r="B250" s="114" t="s">
        <v>46</v>
      </c>
      <c r="C250" s="115"/>
      <c r="D250" s="115"/>
      <c r="E250" s="115"/>
      <c r="F250" s="115"/>
      <c r="G250" s="116"/>
      <c r="H250" s="97" t="str">
        <f>IF(SUM(H246:M249)=0,"",SUM(H246:M249))</f>
        <v/>
      </c>
      <c r="I250" s="98">
        <f>SUM(I246:I249)</f>
        <v>0</v>
      </c>
      <c r="J250" s="98">
        <f>SUM(J246:J249)</f>
        <v>0</v>
      </c>
      <c r="K250" s="98">
        <f>SUM(K246:K249)</f>
        <v>0</v>
      </c>
      <c r="L250" s="98">
        <f>SUM(L246:L249)</f>
        <v>0</v>
      </c>
      <c r="M250" s="99">
        <f>SUM(M246:M249)</f>
        <v>0</v>
      </c>
      <c r="N250" s="97" t="str">
        <f>IF(SUM(N246:S249)=0,"",SUM(N246:S249))</f>
        <v/>
      </c>
      <c r="O250" s="98">
        <f>SUM(O246:O249)</f>
        <v>0</v>
      </c>
      <c r="P250" s="98">
        <f>SUM(P246:P249)</f>
        <v>0</v>
      </c>
      <c r="Q250" s="98">
        <f>SUM(Q246:Q249)</f>
        <v>0</v>
      </c>
      <c r="R250" s="98">
        <f>SUM(R246:R249)</f>
        <v>0</v>
      </c>
      <c r="S250" s="99">
        <f>SUM(S246:S249)</f>
        <v>0</v>
      </c>
      <c r="T250" s="97" t="str">
        <f>IF(SUM(T246:Y249)=0,"",SUM(T246:Y249))</f>
        <v/>
      </c>
      <c r="U250" s="98">
        <f>SUM(U246:U249)</f>
        <v>0</v>
      </c>
      <c r="V250" s="98">
        <f>SUM(V246:V249)</f>
        <v>0</v>
      </c>
      <c r="W250" s="98">
        <f>SUM(W246:W249)</f>
        <v>0</v>
      </c>
      <c r="X250" s="98">
        <f>SUM(X246:X249)</f>
        <v>0</v>
      </c>
      <c r="Y250" s="99">
        <f>SUM(Y246:Y249)</f>
        <v>0</v>
      </c>
      <c r="Z250" s="97" t="str">
        <f>IF(SUM(Z246:AE249)=0,"",SUM(Z246:AE249))</f>
        <v/>
      </c>
      <c r="AA250" s="98">
        <f>SUM(AA246:AA249)</f>
        <v>0</v>
      </c>
      <c r="AB250" s="98">
        <f>SUM(AB246:AB249)</f>
        <v>0</v>
      </c>
      <c r="AC250" s="98">
        <f>SUM(AC246:AC249)</f>
        <v>0</v>
      </c>
      <c r="AD250" s="98">
        <f>SUM(AD246:AD249)</f>
        <v>0</v>
      </c>
      <c r="AE250" s="99">
        <f>SUM(AE246:AE249)</f>
        <v>0</v>
      </c>
      <c r="AF250" s="97" t="str">
        <f>IF(SUM(AF246:AK249)=0,"",SUM(AF246:AK249))</f>
        <v/>
      </c>
      <c r="AG250" s="98">
        <f>SUM(AG246:AG249)</f>
        <v>0</v>
      </c>
      <c r="AH250" s="98">
        <f>SUM(AH246:AH249)</f>
        <v>0</v>
      </c>
      <c r="AI250" s="98">
        <f>SUM(AI246:AI249)</f>
        <v>0</v>
      </c>
      <c r="AJ250" s="98">
        <f>SUM(AJ246:AJ249)</f>
        <v>0</v>
      </c>
      <c r="AK250" s="99">
        <f>SUM(AK246:AK249)</f>
        <v>0</v>
      </c>
      <c r="AL250" s="97" t="str">
        <f>IF(SUM(AL246:AQ249)=0,"",SUM(AL246:AQ249))</f>
        <v/>
      </c>
      <c r="AM250" s="98">
        <f>SUM(AM246:AM249)</f>
        <v>0</v>
      </c>
      <c r="AN250" s="98">
        <f>SUM(AN246:AN249)</f>
        <v>0</v>
      </c>
      <c r="AO250" s="98">
        <f>SUM(AO246:AO249)</f>
        <v>0</v>
      </c>
      <c r="AP250" s="98">
        <f>SUM(AP246:AP249)</f>
        <v>0</v>
      </c>
      <c r="AQ250" s="99">
        <f>SUM(AQ246:AQ249)</f>
        <v>0</v>
      </c>
      <c r="AR250" s="97">
        <f t="shared" si="11"/>
        <v>0</v>
      </c>
      <c r="AS250" s="98"/>
      <c r="AT250" s="98"/>
      <c r="AU250" s="98"/>
      <c r="AV250" s="98"/>
      <c r="AW250" s="99"/>
    </row>
    <row r="251" spans="1:49" ht="15.75" customHeight="1" x14ac:dyDescent="0.2">
      <c r="A251" s="13"/>
      <c r="B251" s="94" t="s">
        <v>47</v>
      </c>
      <c r="C251" s="95"/>
      <c r="D251" s="95"/>
      <c r="E251" s="95"/>
      <c r="F251" s="95"/>
      <c r="G251" s="96"/>
      <c r="H251" s="97" t="str">
        <f>IF(SUM(H250,H245)=0,"",SUM(H250,H245))</f>
        <v/>
      </c>
      <c r="I251" s="98">
        <f>SUM(I250,I245)</f>
        <v>0</v>
      </c>
      <c r="J251" s="98">
        <f>SUM(J250,J245)</f>
        <v>0</v>
      </c>
      <c r="K251" s="98">
        <f>SUM(K250,K245)</f>
        <v>0</v>
      </c>
      <c r="L251" s="98">
        <f>SUM(L250,L245)</f>
        <v>0</v>
      </c>
      <c r="M251" s="99">
        <f>SUM(M250,M245)</f>
        <v>0</v>
      </c>
      <c r="N251" s="97" t="str">
        <f>IF(SUM(N250,N245)=0,"",SUM(N250,N245))</f>
        <v/>
      </c>
      <c r="O251" s="98">
        <f>SUM(O250,O245)</f>
        <v>0</v>
      </c>
      <c r="P251" s="98">
        <f>SUM(P250,P245)</f>
        <v>0</v>
      </c>
      <c r="Q251" s="98">
        <f>SUM(Q250,Q245)</f>
        <v>0</v>
      </c>
      <c r="R251" s="98">
        <f>SUM(R250,R245)</f>
        <v>0</v>
      </c>
      <c r="S251" s="99">
        <f>SUM(S250,S245)</f>
        <v>0</v>
      </c>
      <c r="T251" s="97" t="str">
        <f>IF(SUM(T250,T245)=0,"",SUM(T250,T245))</f>
        <v/>
      </c>
      <c r="U251" s="98">
        <f>SUM(U250,U245)</f>
        <v>0</v>
      </c>
      <c r="V251" s="98">
        <f>SUM(V250,V245)</f>
        <v>0</v>
      </c>
      <c r="W251" s="98">
        <f>SUM(W250,W245)</f>
        <v>0</v>
      </c>
      <c r="X251" s="98">
        <f>SUM(X250,X245)</f>
        <v>0</v>
      </c>
      <c r="Y251" s="99">
        <f>SUM(Y250,Y245)</f>
        <v>0</v>
      </c>
      <c r="Z251" s="97" t="str">
        <f>IF(SUM(Z250,Z245)=0,"",SUM(Z250,Z245))</f>
        <v/>
      </c>
      <c r="AA251" s="98">
        <f>SUM(AA250,AA245)</f>
        <v>0</v>
      </c>
      <c r="AB251" s="98">
        <f>SUM(AB250,AB245)</f>
        <v>0</v>
      </c>
      <c r="AC251" s="98">
        <f>SUM(AC250,AC245)</f>
        <v>0</v>
      </c>
      <c r="AD251" s="98">
        <f>SUM(AD250,AD245)</f>
        <v>0</v>
      </c>
      <c r="AE251" s="99">
        <f>SUM(AE250,AE245)</f>
        <v>0</v>
      </c>
      <c r="AF251" s="97" t="str">
        <f>IF(SUM(AF250,AF245)=0,"",SUM(AF250,AF245))</f>
        <v/>
      </c>
      <c r="AG251" s="98">
        <f t="shared" ref="AG251:AK251" si="12">SUM(AG250,AG245)</f>
        <v>0</v>
      </c>
      <c r="AH251" s="98">
        <f t="shared" si="12"/>
        <v>0</v>
      </c>
      <c r="AI251" s="98">
        <f t="shared" si="12"/>
        <v>0</v>
      </c>
      <c r="AJ251" s="98">
        <f t="shared" si="12"/>
        <v>0</v>
      </c>
      <c r="AK251" s="99">
        <f t="shared" si="12"/>
        <v>0</v>
      </c>
      <c r="AL251" s="97" t="str">
        <f>IF(SUM(AL250,AL245)=0,"",SUM(AL250,AL245))</f>
        <v/>
      </c>
      <c r="AM251" s="98">
        <f>SUM(AM250,AM245)</f>
        <v>0</v>
      </c>
      <c r="AN251" s="98">
        <f>SUM(AN250,AN245)</f>
        <v>0</v>
      </c>
      <c r="AO251" s="98">
        <f>SUM(AO250,AO245)</f>
        <v>0</v>
      </c>
      <c r="AP251" s="98">
        <f>SUM(AP250,AP245)</f>
        <v>0</v>
      </c>
      <c r="AQ251" s="99">
        <f>SUM(AQ250,AQ245)</f>
        <v>0</v>
      </c>
      <c r="AR251" s="97">
        <f t="shared" si="11"/>
        <v>0</v>
      </c>
      <c r="AS251" s="98"/>
      <c r="AT251" s="98"/>
      <c r="AU251" s="98"/>
      <c r="AV251" s="98"/>
      <c r="AW251" s="99"/>
    </row>
    <row r="252" spans="1:49" ht="15.75" customHeight="1" x14ac:dyDescent="0.2">
      <c r="A252" s="13"/>
      <c r="B252" s="13"/>
      <c r="C252" s="13"/>
      <c r="D252" s="13"/>
      <c r="E252" s="13"/>
      <c r="F252" s="13"/>
      <c r="G252" s="13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</row>
    <row r="253" spans="1:49" ht="12.75" customHeight="1" x14ac:dyDescent="0.2">
      <c r="A253" s="138" t="str">
        <f>回答先</f>
        <v>回答先：一般社団法人 日本自動車部品工業会　業務部</v>
      </c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9" t="str">
        <f>回答先メールアドレス</f>
        <v>gyoumu@japia.or.jp</v>
      </c>
      <c r="Q253" s="139"/>
      <c r="R253" s="139"/>
      <c r="S253" s="139"/>
      <c r="T253" s="139"/>
      <c r="U253" s="139"/>
      <c r="V253" s="139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s="3" customFormat="1" ht="12.75" customHeight="1" x14ac:dyDescent="0.2">
      <c r="A254" s="140" t="str">
        <f>回答先_注釈</f>
        <v>　　　　(Excel形式で返送願います。)</v>
      </c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</row>
    <row r="255" spans="1:49" ht="12.75" customHeight="1" x14ac:dyDescent="0.2">
      <c r="AM255" s="141" t="str">
        <f>IF(支部コード="","",支部コード)</f>
        <v/>
      </c>
      <c r="AN255" s="142"/>
      <c r="AO255" s="142"/>
      <c r="AP255" s="145" t="s">
        <v>8</v>
      </c>
      <c r="AQ255" s="145"/>
      <c r="AR255" s="145"/>
      <c r="AS255" s="147" t="str">
        <f>IF(会員コード="","",会員コード)</f>
        <v/>
      </c>
      <c r="AT255" s="147"/>
      <c r="AU255" s="147"/>
      <c r="AV255" s="147"/>
      <c r="AW255" s="148"/>
    </row>
    <row r="256" spans="1:49" ht="12.75" customHeight="1" x14ac:dyDescent="0.2">
      <c r="AM256" s="143"/>
      <c r="AN256" s="144"/>
      <c r="AO256" s="144"/>
      <c r="AP256" s="146"/>
      <c r="AQ256" s="146"/>
      <c r="AR256" s="146"/>
      <c r="AS256" s="149"/>
      <c r="AT256" s="149"/>
      <c r="AU256" s="149"/>
      <c r="AV256" s="149"/>
      <c r="AW256" s="150"/>
    </row>
    <row r="257" spans="1:49" ht="12.75" customHeight="1" x14ac:dyDescent="0.2">
      <c r="AM257" s="4"/>
      <c r="AN257" s="4"/>
      <c r="AO257" s="4"/>
      <c r="AP257" s="5"/>
      <c r="AQ257" s="5"/>
      <c r="AR257" s="5"/>
      <c r="AS257" s="6"/>
      <c r="AT257" s="6"/>
      <c r="AU257" s="6"/>
      <c r="AV257" s="6"/>
      <c r="AW257" s="6"/>
    </row>
    <row r="258" spans="1:49" ht="12.75" customHeight="1" x14ac:dyDescent="0.2">
      <c r="O258" s="151" t="str">
        <f>タイトル</f>
        <v>２０22年度「自動車部品出荷動向調査（秘）」</v>
      </c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3"/>
    </row>
    <row r="259" spans="1:49" ht="12.75" customHeight="1" x14ac:dyDescent="0.2">
      <c r="O259" s="154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6"/>
    </row>
    <row r="260" spans="1:49" ht="12.75" customHeight="1" x14ac:dyDescent="0.2"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</row>
    <row r="261" spans="1:49" ht="21" customHeight="1" x14ac:dyDescent="0.2">
      <c r="A261" s="157" t="str">
        <f>概況</f>
        <v>Ⅰ.  会社概況（２０２3年３月３１日現在）</v>
      </c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8"/>
      <c r="X261" s="8"/>
      <c r="Y261" s="8"/>
      <c r="Z261" s="8"/>
      <c r="AA261" s="8"/>
      <c r="AB261" s="8"/>
      <c r="AC261" s="8"/>
      <c r="AD261" s="9">
        <f>マル秘</f>
        <v>0</v>
      </c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</row>
    <row r="262" spans="1:49" ht="15" customHeight="1" x14ac:dyDescent="0.2">
      <c r="B262" s="158" t="str">
        <f>会社名_タイトル</f>
        <v>会 社 名</v>
      </c>
      <c r="C262" s="159"/>
      <c r="D262" s="159"/>
      <c r="E262" s="160"/>
      <c r="F262" s="164" t="str">
        <f>IF(会社名="","",会社名)</f>
        <v/>
      </c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6"/>
      <c r="AG262" s="167" t="str">
        <f>AG220</f>
        <v>担当部署名</v>
      </c>
      <c r="AH262" s="167"/>
      <c r="AI262" s="167"/>
      <c r="AJ262" s="167"/>
      <c r="AK262" s="167"/>
      <c r="AL262" s="168">
        <f>担当部署名</f>
        <v>0</v>
      </c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70"/>
    </row>
    <row r="263" spans="1:49" ht="15" customHeight="1" x14ac:dyDescent="0.2">
      <c r="B263" s="161"/>
      <c r="C263" s="162"/>
      <c r="D263" s="162"/>
      <c r="E263" s="163"/>
      <c r="F263" s="164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6"/>
      <c r="AF263" s="10"/>
      <c r="AG263" s="167" t="str">
        <f>AG221</f>
        <v>担 当 者 名</v>
      </c>
      <c r="AH263" s="167"/>
      <c r="AI263" s="167"/>
      <c r="AJ263" s="167"/>
      <c r="AK263" s="167"/>
      <c r="AL263" s="168">
        <f>担当者名</f>
        <v>0</v>
      </c>
      <c r="AM263" s="171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2"/>
    </row>
    <row r="264" spans="1:49" ht="15" customHeight="1" x14ac:dyDescent="0.2">
      <c r="B264" s="173" t="str">
        <f>資本金_タイトル</f>
        <v>資 本 金</v>
      </c>
      <c r="C264" s="174"/>
      <c r="D264" s="174"/>
      <c r="E264" s="175"/>
      <c r="F264" s="176" t="str">
        <f>IF(資本金="","",資本金)</f>
        <v/>
      </c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8" t="str">
        <f>資本金_単位</f>
        <v>　百万円</v>
      </c>
      <c r="T264" s="178"/>
      <c r="U264" s="178"/>
      <c r="V264" s="179"/>
      <c r="AG264" s="167" t="str">
        <f>AG222</f>
        <v>Ｔ　Ｅ　Ｌ</v>
      </c>
      <c r="AH264" s="167"/>
      <c r="AI264" s="167"/>
      <c r="AJ264" s="167"/>
      <c r="AK264" s="167"/>
      <c r="AL264" s="168">
        <f>TEL</f>
        <v>0</v>
      </c>
      <c r="AM264" s="171"/>
      <c r="AN264" s="171"/>
      <c r="AO264" s="171"/>
      <c r="AP264" s="171"/>
      <c r="AQ264" s="171"/>
      <c r="AR264" s="171"/>
      <c r="AS264" s="171"/>
      <c r="AT264" s="171"/>
      <c r="AU264" s="171"/>
      <c r="AV264" s="171"/>
      <c r="AW264" s="172"/>
    </row>
    <row r="265" spans="1:49" ht="15" customHeight="1" x14ac:dyDescent="0.2">
      <c r="B265" s="173" t="str">
        <f>従業員数_タイトル</f>
        <v>従業員数</v>
      </c>
      <c r="C265" s="174"/>
      <c r="D265" s="174"/>
      <c r="E265" s="175"/>
      <c r="F265" s="180" t="str">
        <f>従業員数_注釈</f>
        <v>※ 単独の正規従業員数</v>
      </c>
      <c r="G265" s="181"/>
      <c r="H265" s="181"/>
      <c r="I265" s="181"/>
      <c r="J265" s="181"/>
      <c r="K265" s="181"/>
      <c r="L265" s="181"/>
      <c r="M265" s="177" t="str">
        <f>IF(従業員数="","",従業員数)</f>
        <v/>
      </c>
      <c r="N265" s="177"/>
      <c r="O265" s="177"/>
      <c r="P265" s="177"/>
      <c r="Q265" s="177"/>
      <c r="R265" s="177"/>
      <c r="S265" s="178" t="str">
        <f>従業員数_単位</f>
        <v>　人</v>
      </c>
      <c r="T265" s="178"/>
      <c r="U265" s="178"/>
      <c r="V265" s="179"/>
      <c r="AG265" s="167" t="str">
        <f>AG223</f>
        <v>メールアドレス</v>
      </c>
      <c r="AH265" s="167"/>
      <c r="AI265" s="167"/>
      <c r="AJ265" s="167"/>
      <c r="AK265" s="167"/>
      <c r="AL265" s="168">
        <f>FAX</f>
        <v>0</v>
      </c>
      <c r="AM265" s="171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2"/>
    </row>
    <row r="266" spans="1:49" ht="15" customHeight="1" x14ac:dyDescent="0.2">
      <c r="A266" s="11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AG266" s="182"/>
      <c r="AH266" s="182"/>
      <c r="AI266" s="182"/>
      <c r="AJ266" s="182"/>
      <c r="AK266" s="182"/>
      <c r="AL266" s="183">
        <f>メールアドレス</f>
        <v>0</v>
      </c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</row>
    <row r="267" spans="1:49" ht="21" customHeight="1" x14ac:dyDescent="0.2">
      <c r="A267" s="184" t="str">
        <f>出荷額1</f>
        <v>Ⅱ. （1）２０２2年度の貴社単独の自動車部品出荷額の状況（２０２2年４月～２０２3年３月までの出荷動向）</v>
      </c>
      <c r="B267" s="184"/>
      <c r="C267" s="184"/>
      <c r="D267" s="184"/>
      <c r="E267" s="184"/>
      <c r="F267" s="184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</row>
    <row r="268" spans="1:49" ht="13.5" customHeight="1" x14ac:dyDescent="0.2">
      <c r="B268" s="185" t="s">
        <v>18</v>
      </c>
      <c r="C268" s="186"/>
      <c r="D268" s="186"/>
      <c r="E268" s="186"/>
      <c r="F268" s="186"/>
      <c r="G268" s="187"/>
      <c r="H268" s="186" t="str">
        <f>部品出荷額_A</f>
        <v>自動車部品出荷額 [A]</v>
      </c>
      <c r="I268" s="186"/>
      <c r="J268" s="186"/>
      <c r="K268" s="186"/>
      <c r="L268" s="186"/>
      <c r="M268" s="186"/>
      <c r="N268" s="186"/>
      <c r="O268" s="186"/>
      <c r="P268" s="186"/>
      <c r="Q268" s="187"/>
      <c r="R268" s="185" t="str">
        <f>部品出荷額以外_B</f>
        <v>自動車部品出荷額以外 [B]</v>
      </c>
      <c r="S268" s="186"/>
      <c r="T268" s="186"/>
      <c r="U268" s="186"/>
      <c r="V268" s="186"/>
      <c r="W268" s="186"/>
      <c r="X268" s="186"/>
      <c r="Y268" s="186"/>
      <c r="Z268" s="186"/>
      <c r="AA268" s="187"/>
      <c r="AB268" s="194" t="str">
        <f>売上高_C</f>
        <v>合計 [C] （=[A]+[B]）
※貴社単独の売上高です</v>
      </c>
      <c r="AC268" s="195"/>
      <c r="AD268" s="195"/>
      <c r="AE268" s="195"/>
      <c r="AF268" s="195"/>
      <c r="AG268" s="195"/>
      <c r="AH268" s="195"/>
      <c r="AI268" s="195"/>
      <c r="AJ268" s="195"/>
      <c r="AK268" s="196"/>
      <c r="AO268" s="301" t="s">
        <v>95</v>
      </c>
      <c r="AP268" s="302"/>
      <c r="AQ268" s="302"/>
      <c r="AR268" s="302"/>
      <c r="AS268" s="302"/>
      <c r="AT268" s="302"/>
      <c r="AU268" s="302"/>
      <c r="AV268" s="302"/>
      <c r="AW268" s="303"/>
    </row>
    <row r="269" spans="1:49" ht="13.5" customHeight="1" x14ac:dyDescent="0.2">
      <c r="A269" s="8"/>
      <c r="B269" s="188"/>
      <c r="C269" s="189"/>
      <c r="D269" s="189"/>
      <c r="E269" s="189"/>
      <c r="F269" s="189"/>
      <c r="G269" s="190"/>
      <c r="H269" s="189"/>
      <c r="I269" s="189"/>
      <c r="J269" s="189"/>
      <c r="K269" s="189"/>
      <c r="L269" s="189"/>
      <c r="M269" s="189"/>
      <c r="N269" s="189"/>
      <c r="O269" s="192"/>
      <c r="P269" s="192"/>
      <c r="Q269" s="193"/>
      <c r="R269" s="191"/>
      <c r="S269" s="192"/>
      <c r="T269" s="192"/>
      <c r="U269" s="192"/>
      <c r="V269" s="192"/>
      <c r="W269" s="192"/>
      <c r="X269" s="192"/>
      <c r="Y269" s="192"/>
      <c r="Z269" s="192"/>
      <c r="AA269" s="193"/>
      <c r="AB269" s="197"/>
      <c r="AC269" s="198"/>
      <c r="AD269" s="198"/>
      <c r="AE269" s="198"/>
      <c r="AF269" s="198"/>
      <c r="AG269" s="198"/>
      <c r="AH269" s="198"/>
      <c r="AI269" s="198"/>
      <c r="AJ269" s="198"/>
      <c r="AK269" s="199"/>
      <c r="AO269" s="355"/>
      <c r="AP269" s="306"/>
      <c r="AQ269" s="306"/>
      <c r="AR269" s="306"/>
      <c r="AS269" s="306"/>
      <c r="AT269" s="306"/>
      <c r="AU269" s="306"/>
      <c r="AV269" s="306"/>
      <c r="AW269" s="307"/>
    </row>
    <row r="270" spans="1:49" ht="13.5" customHeight="1" x14ac:dyDescent="0.2">
      <c r="A270" s="8"/>
      <c r="B270" s="188"/>
      <c r="C270" s="189"/>
      <c r="D270" s="189"/>
      <c r="E270" s="189"/>
      <c r="F270" s="189"/>
      <c r="G270" s="189"/>
      <c r="H270" s="200"/>
      <c r="I270" s="201"/>
      <c r="J270" s="201"/>
      <c r="K270" s="201"/>
      <c r="L270" s="201"/>
      <c r="M270" s="201"/>
      <c r="N270" s="202"/>
      <c r="O270" s="209" t="s">
        <v>19</v>
      </c>
      <c r="P270" s="209"/>
      <c r="Q270" s="210"/>
      <c r="R270" s="200"/>
      <c r="S270" s="201"/>
      <c r="T270" s="201"/>
      <c r="U270" s="201"/>
      <c r="V270" s="201"/>
      <c r="W270" s="201"/>
      <c r="X270" s="202"/>
      <c r="Y270" s="214" t="s">
        <v>19</v>
      </c>
      <c r="Z270" s="209"/>
      <c r="AA270" s="210"/>
      <c r="AB270" s="200"/>
      <c r="AC270" s="201"/>
      <c r="AD270" s="201"/>
      <c r="AE270" s="201"/>
      <c r="AF270" s="201"/>
      <c r="AG270" s="201"/>
      <c r="AH270" s="202"/>
      <c r="AI270" s="214" t="s">
        <v>19</v>
      </c>
      <c r="AJ270" s="209"/>
      <c r="AK270" s="210"/>
      <c r="AO270" s="217"/>
      <c r="AP270" s="218"/>
      <c r="AQ270" s="218"/>
      <c r="AR270" s="218"/>
      <c r="AS270" s="218"/>
      <c r="AT270" s="218"/>
      <c r="AU270" s="219"/>
      <c r="AV270" s="226" t="s">
        <v>21</v>
      </c>
      <c r="AW270" s="227"/>
    </row>
    <row r="271" spans="1:49" ht="13.5" customHeight="1" x14ac:dyDescent="0.2">
      <c r="A271" s="8"/>
      <c r="B271" s="188"/>
      <c r="C271" s="189"/>
      <c r="D271" s="189"/>
      <c r="E271" s="189"/>
      <c r="F271" s="189"/>
      <c r="G271" s="189"/>
      <c r="H271" s="203"/>
      <c r="I271" s="204"/>
      <c r="J271" s="204"/>
      <c r="K271" s="204"/>
      <c r="L271" s="204"/>
      <c r="M271" s="204"/>
      <c r="N271" s="205"/>
      <c r="O271" s="157"/>
      <c r="P271" s="157"/>
      <c r="Q271" s="211"/>
      <c r="R271" s="203"/>
      <c r="S271" s="204"/>
      <c r="T271" s="204"/>
      <c r="U271" s="204"/>
      <c r="V271" s="204"/>
      <c r="W271" s="204"/>
      <c r="X271" s="205"/>
      <c r="Y271" s="215"/>
      <c r="Z271" s="157"/>
      <c r="AA271" s="211"/>
      <c r="AB271" s="203"/>
      <c r="AC271" s="204"/>
      <c r="AD271" s="204"/>
      <c r="AE271" s="204"/>
      <c r="AF271" s="204"/>
      <c r="AG271" s="204"/>
      <c r="AH271" s="205"/>
      <c r="AI271" s="215"/>
      <c r="AJ271" s="157"/>
      <c r="AK271" s="211"/>
      <c r="AO271" s="220"/>
      <c r="AP271" s="221"/>
      <c r="AQ271" s="221"/>
      <c r="AR271" s="221"/>
      <c r="AS271" s="221"/>
      <c r="AT271" s="221"/>
      <c r="AU271" s="222"/>
      <c r="AV271" s="228"/>
      <c r="AW271" s="229"/>
    </row>
    <row r="272" spans="1:49" ht="13.5" customHeight="1" x14ac:dyDescent="0.2">
      <c r="A272" s="8"/>
      <c r="B272" s="191"/>
      <c r="C272" s="192"/>
      <c r="D272" s="192"/>
      <c r="E272" s="192"/>
      <c r="F272" s="192"/>
      <c r="G272" s="192"/>
      <c r="H272" s="206"/>
      <c r="I272" s="207"/>
      <c r="J272" s="207"/>
      <c r="K272" s="207"/>
      <c r="L272" s="207"/>
      <c r="M272" s="207"/>
      <c r="N272" s="208"/>
      <c r="O272" s="212"/>
      <c r="P272" s="212"/>
      <c r="Q272" s="213"/>
      <c r="R272" s="206"/>
      <c r="S272" s="207"/>
      <c r="T272" s="207"/>
      <c r="U272" s="207"/>
      <c r="V272" s="207"/>
      <c r="W272" s="207"/>
      <c r="X272" s="208"/>
      <c r="Y272" s="216"/>
      <c r="Z272" s="212"/>
      <c r="AA272" s="213"/>
      <c r="AB272" s="206"/>
      <c r="AC272" s="207"/>
      <c r="AD272" s="207"/>
      <c r="AE272" s="207"/>
      <c r="AF272" s="207"/>
      <c r="AG272" s="207"/>
      <c r="AH272" s="208"/>
      <c r="AI272" s="216"/>
      <c r="AJ272" s="212"/>
      <c r="AK272" s="213"/>
      <c r="AO272" s="223"/>
      <c r="AP272" s="224"/>
      <c r="AQ272" s="224"/>
      <c r="AR272" s="224"/>
      <c r="AS272" s="224"/>
      <c r="AT272" s="224"/>
      <c r="AU272" s="225"/>
      <c r="AV272" s="230"/>
      <c r="AW272" s="231"/>
    </row>
    <row r="273" spans="1:49" ht="13.5" customHeight="1" x14ac:dyDescent="0.2">
      <c r="A273" s="16"/>
      <c r="B273" s="16"/>
      <c r="C273" s="16"/>
      <c r="D273" s="16"/>
      <c r="E273" s="16"/>
      <c r="F273" s="16"/>
      <c r="G273" s="16"/>
      <c r="H273" s="17"/>
      <c r="I273" s="17"/>
      <c r="J273" s="17"/>
      <c r="K273" s="17"/>
      <c r="L273" s="17"/>
      <c r="M273" s="17"/>
      <c r="N273" s="17"/>
      <c r="O273" s="8"/>
      <c r="P273" s="8"/>
      <c r="Q273" s="8"/>
      <c r="R273" s="17"/>
      <c r="S273" s="17"/>
      <c r="T273" s="17"/>
      <c r="U273" s="17"/>
      <c r="V273" s="17"/>
      <c r="W273" s="17"/>
      <c r="X273" s="17"/>
      <c r="Y273" s="8"/>
      <c r="Z273" s="8"/>
      <c r="AA273" s="8"/>
      <c r="AB273" s="17"/>
      <c r="AC273" s="17"/>
      <c r="AD273" s="17"/>
      <c r="AE273" s="17"/>
      <c r="AF273" s="17"/>
      <c r="AG273" s="17"/>
      <c r="AH273" s="17"/>
      <c r="AI273" s="8"/>
      <c r="AJ273" s="8"/>
      <c r="AK273" s="8"/>
      <c r="AO273" s="18"/>
      <c r="AP273" s="18"/>
      <c r="AQ273" s="18"/>
      <c r="AR273" s="18"/>
      <c r="AS273" s="18"/>
      <c r="AT273" s="18"/>
      <c r="AU273" s="18"/>
      <c r="AV273" s="19"/>
      <c r="AW273" s="19"/>
    </row>
    <row r="274" spans="1:49" ht="16.5" customHeight="1" x14ac:dyDescent="0.2">
      <c r="B274" s="232" t="str">
        <f>出荷額2</f>
        <v>（2）自動車部品出荷額 [A] の内訳</v>
      </c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</row>
    <row r="275" spans="1:49" ht="15.75" customHeight="1" x14ac:dyDescent="0.2">
      <c r="A275" s="13"/>
      <c r="B275" s="121" t="s">
        <v>22</v>
      </c>
      <c r="C275" s="122"/>
      <c r="D275" s="122"/>
      <c r="E275" s="122"/>
      <c r="F275" s="122"/>
      <c r="G275" s="233"/>
      <c r="H275" s="234"/>
      <c r="I275" s="234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  <c r="AG275" s="234"/>
      <c r="AH275" s="234"/>
      <c r="AI275" s="234"/>
      <c r="AJ275" s="234"/>
      <c r="AK275" s="234"/>
      <c r="AL275" s="234"/>
      <c r="AM275" s="234"/>
      <c r="AN275" s="234"/>
      <c r="AO275" s="234"/>
      <c r="AP275" s="234"/>
      <c r="AQ275" s="234"/>
      <c r="AR275" s="235" t="s">
        <v>23</v>
      </c>
      <c r="AS275" s="236"/>
      <c r="AT275" s="236"/>
      <c r="AU275" s="236"/>
      <c r="AV275" s="236"/>
      <c r="AW275" s="237"/>
    </row>
    <row r="276" spans="1:49" ht="15.75" customHeight="1" x14ac:dyDescent="0.2">
      <c r="A276" s="13"/>
      <c r="B276" s="135" t="s">
        <v>24</v>
      </c>
      <c r="C276" s="136"/>
      <c r="D276" s="136"/>
      <c r="E276" s="136"/>
      <c r="F276" s="136"/>
      <c r="G276" s="241"/>
      <c r="H276" s="242" t="str">
        <f>IF(ISNA(VLOOKUP(H275,'&lt;事務局使用&gt; 分類表'!$A$2:$B$200,2,FALSE)),"",VLOOKUP(H275,'&lt;事務局使用&gt; 分類表'!$A$2:$B$200,2,FALSE))</f>
        <v/>
      </c>
      <c r="I276" s="243"/>
      <c r="J276" s="243"/>
      <c r="K276" s="243"/>
      <c r="L276" s="243"/>
      <c r="M276" s="244"/>
      <c r="N276" s="242" t="str">
        <f>IF(ISNA(VLOOKUP(N275,'&lt;事務局使用&gt; 分類表'!$A$2:$B$200,2,FALSE)),"",VLOOKUP(N275,'&lt;事務局使用&gt; 分類表'!$A$2:$B$200,2,FALSE))</f>
        <v/>
      </c>
      <c r="O276" s="243"/>
      <c r="P276" s="243"/>
      <c r="Q276" s="243"/>
      <c r="R276" s="243"/>
      <c r="S276" s="244"/>
      <c r="T276" s="242" t="str">
        <f>IF(ISNA(VLOOKUP(T275,'&lt;事務局使用&gt; 分類表'!$A$2:$B$200,2,FALSE)),"",VLOOKUP(T275,'&lt;事務局使用&gt; 分類表'!$A$2:$B$200,2,FALSE))</f>
        <v/>
      </c>
      <c r="U276" s="243"/>
      <c r="V276" s="243"/>
      <c r="W276" s="243"/>
      <c r="X276" s="243"/>
      <c r="Y276" s="244"/>
      <c r="Z276" s="242" t="str">
        <f>IF(ISNA(VLOOKUP(Z275,'&lt;事務局使用&gt; 分類表'!$A$2:$B$200,2,FALSE)),"",VLOOKUP(Z275,'&lt;事務局使用&gt; 分類表'!$A$2:$B$200,2,FALSE))</f>
        <v/>
      </c>
      <c r="AA276" s="243"/>
      <c r="AB276" s="243"/>
      <c r="AC276" s="243"/>
      <c r="AD276" s="243"/>
      <c r="AE276" s="244"/>
      <c r="AF276" s="242" t="str">
        <f>IF(ISNA(VLOOKUP(AF275,'&lt;事務局使用&gt; 分類表'!$A$2:$B$200,2,FALSE)),"",VLOOKUP(AF275,'&lt;事務局使用&gt; 分類表'!$A$2:$B$200,2,FALSE))</f>
        <v/>
      </c>
      <c r="AG276" s="243"/>
      <c r="AH276" s="243"/>
      <c r="AI276" s="243"/>
      <c r="AJ276" s="243"/>
      <c r="AK276" s="244"/>
      <c r="AL276" s="242" t="str">
        <f>IF(ISNA(VLOOKUP(AL275,'&lt;事務局使用&gt; 分類表'!$A$2:$B$200,2,FALSE)),"",VLOOKUP(AL275,'&lt;事務局使用&gt; 分類表'!$A$2:$B$200,2,FALSE))</f>
        <v/>
      </c>
      <c r="AM276" s="243"/>
      <c r="AN276" s="243"/>
      <c r="AO276" s="243"/>
      <c r="AP276" s="243"/>
      <c r="AQ276" s="244"/>
      <c r="AR276" s="238"/>
      <c r="AS276" s="239"/>
      <c r="AT276" s="239"/>
      <c r="AU276" s="239"/>
      <c r="AV276" s="239"/>
      <c r="AW276" s="240"/>
    </row>
    <row r="277" spans="1:49" ht="15.75" customHeight="1" x14ac:dyDescent="0.2">
      <c r="A277" s="13"/>
      <c r="B277" s="119" t="s">
        <v>25</v>
      </c>
      <c r="C277" s="245"/>
      <c r="D277" s="122" t="s">
        <v>26</v>
      </c>
      <c r="E277" s="122"/>
      <c r="F277" s="125" t="s">
        <v>27</v>
      </c>
      <c r="G277" s="126"/>
      <c r="H277" s="127"/>
      <c r="I277" s="128"/>
      <c r="J277" s="128"/>
      <c r="K277" s="128"/>
      <c r="L277" s="128"/>
      <c r="M277" s="129"/>
      <c r="N277" s="127"/>
      <c r="O277" s="128"/>
      <c r="P277" s="128"/>
      <c r="Q277" s="128"/>
      <c r="R277" s="128"/>
      <c r="S277" s="129"/>
      <c r="T277" s="127"/>
      <c r="U277" s="128"/>
      <c r="V277" s="128"/>
      <c r="W277" s="128"/>
      <c r="X277" s="128"/>
      <c r="Y277" s="129"/>
      <c r="Z277" s="127"/>
      <c r="AA277" s="128"/>
      <c r="AB277" s="128"/>
      <c r="AC277" s="128"/>
      <c r="AD277" s="128"/>
      <c r="AE277" s="129"/>
      <c r="AF277" s="127"/>
      <c r="AG277" s="128"/>
      <c r="AH277" s="128"/>
      <c r="AI277" s="128"/>
      <c r="AJ277" s="128"/>
      <c r="AK277" s="129"/>
      <c r="AL277" s="127"/>
      <c r="AM277" s="128"/>
      <c r="AN277" s="128"/>
      <c r="AO277" s="128"/>
      <c r="AP277" s="128"/>
      <c r="AQ277" s="129"/>
      <c r="AR277" s="130">
        <f>IF(H$317="",SUM(H25:AQ25,H67:AQ67,H109:AQ109,H151:AQ151,H193:AQ193,H235:AQ235,H277:AQ277),"")</f>
        <v>0</v>
      </c>
      <c r="AS277" s="131"/>
      <c r="AT277" s="131"/>
      <c r="AU277" s="131"/>
      <c r="AV277" s="131"/>
      <c r="AW277" s="132"/>
    </row>
    <row r="278" spans="1:49" ht="15.75" customHeight="1" x14ac:dyDescent="0.2">
      <c r="A278" s="13"/>
      <c r="B278" s="119"/>
      <c r="C278" s="246"/>
      <c r="D278" s="124"/>
      <c r="E278" s="124"/>
      <c r="F278" s="133" t="s">
        <v>28</v>
      </c>
      <c r="G278" s="134"/>
      <c r="H278" s="100"/>
      <c r="I278" s="101"/>
      <c r="J278" s="101"/>
      <c r="K278" s="101"/>
      <c r="L278" s="101"/>
      <c r="M278" s="102"/>
      <c r="N278" s="100"/>
      <c r="O278" s="101"/>
      <c r="P278" s="101"/>
      <c r="Q278" s="101"/>
      <c r="R278" s="101"/>
      <c r="S278" s="102"/>
      <c r="T278" s="100"/>
      <c r="U278" s="101"/>
      <c r="V278" s="101"/>
      <c r="W278" s="101"/>
      <c r="X278" s="101"/>
      <c r="Y278" s="102"/>
      <c r="Z278" s="100"/>
      <c r="AA278" s="101"/>
      <c r="AB278" s="101"/>
      <c r="AC278" s="101"/>
      <c r="AD278" s="101"/>
      <c r="AE278" s="102"/>
      <c r="AF278" s="100"/>
      <c r="AG278" s="101"/>
      <c r="AH278" s="101"/>
      <c r="AI278" s="101"/>
      <c r="AJ278" s="101"/>
      <c r="AK278" s="102"/>
      <c r="AL278" s="100"/>
      <c r="AM278" s="101"/>
      <c r="AN278" s="101"/>
      <c r="AO278" s="101"/>
      <c r="AP278" s="101"/>
      <c r="AQ278" s="102"/>
      <c r="AR278" s="103">
        <f t="shared" ref="AR278:AR293" si="13">IF(H$317="",SUM(H26:AQ26,H68:AQ68,H110:AQ110,H152:AQ152,H194:AQ194,H236:AQ236,H278:AQ278),"")</f>
        <v>0</v>
      </c>
      <c r="AS278" s="104"/>
      <c r="AT278" s="104"/>
      <c r="AU278" s="104"/>
      <c r="AV278" s="104"/>
      <c r="AW278" s="105"/>
    </row>
    <row r="279" spans="1:49" ht="15.75" customHeight="1" x14ac:dyDescent="0.2">
      <c r="A279" s="13"/>
      <c r="B279" s="119"/>
      <c r="C279" s="246"/>
      <c r="D279" s="124" t="s">
        <v>29</v>
      </c>
      <c r="E279" s="124"/>
      <c r="F279" s="133" t="s">
        <v>30</v>
      </c>
      <c r="G279" s="134"/>
      <c r="H279" s="100"/>
      <c r="I279" s="101"/>
      <c r="J279" s="101"/>
      <c r="K279" s="101"/>
      <c r="L279" s="101"/>
      <c r="M279" s="102"/>
      <c r="N279" s="100"/>
      <c r="O279" s="101"/>
      <c r="P279" s="101"/>
      <c r="Q279" s="101"/>
      <c r="R279" s="101"/>
      <c r="S279" s="102"/>
      <c r="T279" s="100"/>
      <c r="U279" s="101"/>
      <c r="V279" s="101"/>
      <c r="W279" s="101"/>
      <c r="X279" s="101"/>
      <c r="Y279" s="102"/>
      <c r="Z279" s="100"/>
      <c r="AA279" s="101"/>
      <c r="AB279" s="101"/>
      <c r="AC279" s="101"/>
      <c r="AD279" s="101"/>
      <c r="AE279" s="102"/>
      <c r="AF279" s="100"/>
      <c r="AG279" s="101"/>
      <c r="AH279" s="101"/>
      <c r="AI279" s="101"/>
      <c r="AJ279" s="101"/>
      <c r="AK279" s="102"/>
      <c r="AL279" s="100"/>
      <c r="AM279" s="101"/>
      <c r="AN279" s="101"/>
      <c r="AO279" s="101"/>
      <c r="AP279" s="101"/>
      <c r="AQ279" s="102"/>
      <c r="AR279" s="103">
        <f t="shared" si="13"/>
        <v>0</v>
      </c>
      <c r="AS279" s="104"/>
      <c r="AT279" s="104"/>
      <c r="AU279" s="104"/>
      <c r="AV279" s="104"/>
      <c r="AW279" s="105"/>
    </row>
    <row r="280" spans="1:49" ht="15.75" customHeight="1" x14ac:dyDescent="0.2">
      <c r="A280" s="13"/>
      <c r="B280" s="119"/>
      <c r="C280" s="246"/>
      <c r="D280" s="124"/>
      <c r="E280" s="124"/>
      <c r="F280" s="133" t="s">
        <v>31</v>
      </c>
      <c r="G280" s="134"/>
      <c r="H280" s="100"/>
      <c r="I280" s="101"/>
      <c r="J280" s="101"/>
      <c r="K280" s="101"/>
      <c r="L280" s="101"/>
      <c r="M280" s="102"/>
      <c r="N280" s="100"/>
      <c r="O280" s="101"/>
      <c r="P280" s="101"/>
      <c r="Q280" s="101"/>
      <c r="R280" s="101"/>
      <c r="S280" s="102"/>
      <c r="T280" s="100"/>
      <c r="U280" s="101"/>
      <c r="V280" s="101"/>
      <c r="W280" s="101"/>
      <c r="X280" s="101"/>
      <c r="Y280" s="102"/>
      <c r="Z280" s="100"/>
      <c r="AA280" s="101"/>
      <c r="AB280" s="101"/>
      <c r="AC280" s="101"/>
      <c r="AD280" s="101"/>
      <c r="AE280" s="102"/>
      <c r="AF280" s="100"/>
      <c r="AG280" s="101"/>
      <c r="AH280" s="101"/>
      <c r="AI280" s="101"/>
      <c r="AJ280" s="101"/>
      <c r="AK280" s="102"/>
      <c r="AL280" s="100"/>
      <c r="AM280" s="101"/>
      <c r="AN280" s="101"/>
      <c r="AO280" s="101"/>
      <c r="AP280" s="101"/>
      <c r="AQ280" s="102"/>
      <c r="AR280" s="103">
        <f t="shared" si="13"/>
        <v>0</v>
      </c>
      <c r="AS280" s="104"/>
      <c r="AT280" s="104"/>
      <c r="AU280" s="104"/>
      <c r="AV280" s="104"/>
      <c r="AW280" s="105"/>
    </row>
    <row r="281" spans="1:49" ht="15.75" customHeight="1" x14ac:dyDescent="0.2">
      <c r="A281" s="13"/>
      <c r="B281" s="119"/>
      <c r="C281" s="137" t="s">
        <v>32</v>
      </c>
      <c r="D281" s="133"/>
      <c r="E281" s="133"/>
      <c r="F281" s="133"/>
      <c r="G281" s="134"/>
      <c r="H281" s="100"/>
      <c r="I281" s="101"/>
      <c r="J281" s="101"/>
      <c r="K281" s="101"/>
      <c r="L281" s="101"/>
      <c r="M281" s="102"/>
      <c r="N281" s="100"/>
      <c r="O281" s="101"/>
      <c r="P281" s="101"/>
      <c r="Q281" s="101"/>
      <c r="R281" s="101"/>
      <c r="S281" s="102"/>
      <c r="T281" s="100"/>
      <c r="U281" s="101"/>
      <c r="V281" s="101"/>
      <c r="W281" s="101"/>
      <c r="X281" s="101"/>
      <c r="Y281" s="102"/>
      <c r="Z281" s="100"/>
      <c r="AA281" s="101"/>
      <c r="AB281" s="101"/>
      <c r="AC281" s="101"/>
      <c r="AD281" s="101"/>
      <c r="AE281" s="102"/>
      <c r="AF281" s="100"/>
      <c r="AG281" s="101"/>
      <c r="AH281" s="101"/>
      <c r="AI281" s="101"/>
      <c r="AJ281" s="101"/>
      <c r="AK281" s="102"/>
      <c r="AL281" s="100"/>
      <c r="AM281" s="101"/>
      <c r="AN281" s="101"/>
      <c r="AO281" s="101"/>
      <c r="AP281" s="101"/>
      <c r="AQ281" s="102"/>
      <c r="AR281" s="103">
        <f t="shared" si="13"/>
        <v>0</v>
      </c>
      <c r="AS281" s="104"/>
      <c r="AT281" s="104"/>
      <c r="AU281" s="104"/>
      <c r="AV281" s="104"/>
      <c r="AW281" s="105"/>
    </row>
    <row r="282" spans="1:49" ht="15.75" customHeight="1" x14ac:dyDescent="0.2">
      <c r="A282" s="13"/>
      <c r="B282" s="119"/>
      <c r="C282" s="137" t="s">
        <v>33</v>
      </c>
      <c r="D282" s="133"/>
      <c r="E282" s="133"/>
      <c r="F282" s="133"/>
      <c r="G282" s="134"/>
      <c r="H282" s="100"/>
      <c r="I282" s="101"/>
      <c r="J282" s="101"/>
      <c r="K282" s="101"/>
      <c r="L282" s="101"/>
      <c r="M282" s="102"/>
      <c r="N282" s="100"/>
      <c r="O282" s="101"/>
      <c r="P282" s="101"/>
      <c r="Q282" s="101"/>
      <c r="R282" s="101"/>
      <c r="S282" s="102"/>
      <c r="T282" s="100"/>
      <c r="U282" s="101"/>
      <c r="V282" s="101"/>
      <c r="W282" s="101"/>
      <c r="X282" s="101"/>
      <c r="Y282" s="102"/>
      <c r="Z282" s="100"/>
      <c r="AA282" s="101"/>
      <c r="AB282" s="101"/>
      <c r="AC282" s="101"/>
      <c r="AD282" s="101"/>
      <c r="AE282" s="102"/>
      <c r="AF282" s="100"/>
      <c r="AG282" s="101"/>
      <c r="AH282" s="101"/>
      <c r="AI282" s="101"/>
      <c r="AJ282" s="101"/>
      <c r="AK282" s="102"/>
      <c r="AL282" s="100"/>
      <c r="AM282" s="101"/>
      <c r="AN282" s="101"/>
      <c r="AO282" s="101"/>
      <c r="AP282" s="101"/>
      <c r="AQ282" s="102"/>
      <c r="AR282" s="103">
        <f t="shared" si="13"/>
        <v>0</v>
      </c>
      <c r="AS282" s="104"/>
      <c r="AT282" s="104"/>
      <c r="AU282" s="104"/>
      <c r="AV282" s="104"/>
      <c r="AW282" s="105"/>
    </row>
    <row r="283" spans="1:49" ht="15.75" customHeight="1" x14ac:dyDescent="0.2">
      <c r="A283" s="13"/>
      <c r="B283" s="119"/>
      <c r="C283" s="123" t="s">
        <v>34</v>
      </c>
      <c r="D283" s="124"/>
      <c r="E283" s="124"/>
      <c r="F283" s="133" t="s">
        <v>35</v>
      </c>
      <c r="G283" s="134"/>
      <c r="H283" s="100"/>
      <c r="I283" s="101"/>
      <c r="J283" s="101"/>
      <c r="K283" s="101"/>
      <c r="L283" s="101"/>
      <c r="M283" s="102"/>
      <c r="N283" s="100"/>
      <c r="O283" s="101"/>
      <c r="P283" s="101"/>
      <c r="Q283" s="101"/>
      <c r="R283" s="101"/>
      <c r="S283" s="102"/>
      <c r="T283" s="100"/>
      <c r="U283" s="101"/>
      <c r="V283" s="101"/>
      <c r="W283" s="101"/>
      <c r="X283" s="101"/>
      <c r="Y283" s="102"/>
      <c r="Z283" s="100"/>
      <c r="AA283" s="101"/>
      <c r="AB283" s="101"/>
      <c r="AC283" s="101"/>
      <c r="AD283" s="101"/>
      <c r="AE283" s="102"/>
      <c r="AF283" s="100"/>
      <c r="AG283" s="101"/>
      <c r="AH283" s="101"/>
      <c r="AI283" s="101"/>
      <c r="AJ283" s="101"/>
      <c r="AK283" s="102"/>
      <c r="AL283" s="100"/>
      <c r="AM283" s="101"/>
      <c r="AN283" s="101"/>
      <c r="AO283" s="101"/>
      <c r="AP283" s="101"/>
      <c r="AQ283" s="102"/>
      <c r="AR283" s="103">
        <f t="shared" si="13"/>
        <v>0</v>
      </c>
      <c r="AS283" s="104"/>
      <c r="AT283" s="104"/>
      <c r="AU283" s="104"/>
      <c r="AV283" s="104"/>
      <c r="AW283" s="105"/>
    </row>
    <row r="284" spans="1:49" ht="15.75" customHeight="1" x14ac:dyDescent="0.2">
      <c r="A284" s="13"/>
      <c r="B284" s="119"/>
      <c r="C284" s="123"/>
      <c r="D284" s="124"/>
      <c r="E284" s="124"/>
      <c r="F284" s="133" t="s">
        <v>36</v>
      </c>
      <c r="G284" s="134"/>
      <c r="H284" s="100"/>
      <c r="I284" s="101"/>
      <c r="J284" s="101"/>
      <c r="K284" s="101"/>
      <c r="L284" s="101"/>
      <c r="M284" s="102"/>
      <c r="N284" s="100"/>
      <c r="O284" s="101"/>
      <c r="P284" s="101"/>
      <c r="Q284" s="101"/>
      <c r="R284" s="101"/>
      <c r="S284" s="102"/>
      <c r="T284" s="100"/>
      <c r="U284" s="101"/>
      <c r="V284" s="101"/>
      <c r="W284" s="101"/>
      <c r="X284" s="101"/>
      <c r="Y284" s="102"/>
      <c r="Z284" s="100"/>
      <c r="AA284" s="101"/>
      <c r="AB284" s="101"/>
      <c r="AC284" s="101"/>
      <c r="AD284" s="101"/>
      <c r="AE284" s="102"/>
      <c r="AF284" s="100"/>
      <c r="AG284" s="101"/>
      <c r="AH284" s="101"/>
      <c r="AI284" s="101"/>
      <c r="AJ284" s="101"/>
      <c r="AK284" s="102"/>
      <c r="AL284" s="100"/>
      <c r="AM284" s="101"/>
      <c r="AN284" s="101"/>
      <c r="AO284" s="101"/>
      <c r="AP284" s="101"/>
      <c r="AQ284" s="102"/>
      <c r="AR284" s="103">
        <f t="shared" si="13"/>
        <v>0</v>
      </c>
      <c r="AS284" s="104"/>
      <c r="AT284" s="104"/>
      <c r="AU284" s="104"/>
      <c r="AV284" s="104"/>
      <c r="AW284" s="105"/>
    </row>
    <row r="285" spans="1:49" ht="15.75" customHeight="1" x14ac:dyDescent="0.2">
      <c r="A285" s="13"/>
      <c r="B285" s="119"/>
      <c r="C285" s="123" t="s">
        <v>37</v>
      </c>
      <c r="D285" s="124"/>
      <c r="E285" s="124"/>
      <c r="F285" s="133" t="s">
        <v>38</v>
      </c>
      <c r="G285" s="134"/>
      <c r="H285" s="100"/>
      <c r="I285" s="101"/>
      <c r="J285" s="101"/>
      <c r="K285" s="101"/>
      <c r="L285" s="101"/>
      <c r="M285" s="102"/>
      <c r="N285" s="100"/>
      <c r="O285" s="101"/>
      <c r="P285" s="101"/>
      <c r="Q285" s="101"/>
      <c r="R285" s="101"/>
      <c r="S285" s="102"/>
      <c r="T285" s="100"/>
      <c r="U285" s="101"/>
      <c r="V285" s="101"/>
      <c r="W285" s="101"/>
      <c r="X285" s="101"/>
      <c r="Y285" s="102"/>
      <c r="Z285" s="100"/>
      <c r="AA285" s="101"/>
      <c r="AB285" s="101"/>
      <c r="AC285" s="101"/>
      <c r="AD285" s="101"/>
      <c r="AE285" s="102"/>
      <c r="AF285" s="100"/>
      <c r="AG285" s="101"/>
      <c r="AH285" s="101"/>
      <c r="AI285" s="101"/>
      <c r="AJ285" s="101"/>
      <c r="AK285" s="102"/>
      <c r="AL285" s="100"/>
      <c r="AM285" s="101"/>
      <c r="AN285" s="101"/>
      <c r="AO285" s="101"/>
      <c r="AP285" s="101"/>
      <c r="AQ285" s="102"/>
      <c r="AR285" s="103">
        <f t="shared" si="13"/>
        <v>0</v>
      </c>
      <c r="AS285" s="104"/>
      <c r="AT285" s="104"/>
      <c r="AU285" s="104"/>
      <c r="AV285" s="104"/>
      <c r="AW285" s="105"/>
    </row>
    <row r="286" spans="1:49" ht="15.75" customHeight="1" x14ac:dyDescent="0.2">
      <c r="A286" s="13"/>
      <c r="B286" s="120"/>
      <c r="C286" s="135"/>
      <c r="D286" s="136"/>
      <c r="E286" s="136"/>
      <c r="F286" s="106" t="s">
        <v>39</v>
      </c>
      <c r="G286" s="107"/>
      <c r="H286" s="108"/>
      <c r="I286" s="109"/>
      <c r="J286" s="109"/>
      <c r="K286" s="109"/>
      <c r="L286" s="109"/>
      <c r="M286" s="110"/>
      <c r="N286" s="108"/>
      <c r="O286" s="109"/>
      <c r="P286" s="109"/>
      <c r="Q286" s="109"/>
      <c r="R286" s="109"/>
      <c r="S286" s="110"/>
      <c r="T286" s="108"/>
      <c r="U286" s="109"/>
      <c r="V286" s="109"/>
      <c r="W286" s="109"/>
      <c r="X286" s="109"/>
      <c r="Y286" s="110"/>
      <c r="Z286" s="108"/>
      <c r="AA286" s="109"/>
      <c r="AB286" s="109"/>
      <c r="AC286" s="109"/>
      <c r="AD286" s="109"/>
      <c r="AE286" s="110"/>
      <c r="AF286" s="108"/>
      <c r="AG286" s="109"/>
      <c r="AH286" s="109"/>
      <c r="AI286" s="109"/>
      <c r="AJ286" s="109"/>
      <c r="AK286" s="110"/>
      <c r="AL286" s="108"/>
      <c r="AM286" s="109"/>
      <c r="AN286" s="109"/>
      <c r="AO286" s="109"/>
      <c r="AP286" s="109"/>
      <c r="AQ286" s="110"/>
      <c r="AR286" s="111">
        <f t="shared" si="13"/>
        <v>0</v>
      </c>
      <c r="AS286" s="112"/>
      <c r="AT286" s="112"/>
      <c r="AU286" s="112"/>
      <c r="AV286" s="112"/>
      <c r="AW286" s="113"/>
    </row>
    <row r="287" spans="1:49" ht="15.75" customHeight="1" x14ac:dyDescent="0.2">
      <c r="A287" s="13"/>
      <c r="B287" s="114" t="s">
        <v>40</v>
      </c>
      <c r="C287" s="117"/>
      <c r="D287" s="117"/>
      <c r="E287" s="117"/>
      <c r="F287" s="117"/>
      <c r="G287" s="118"/>
      <c r="H287" s="97" t="str">
        <f>IF(SUM(H277:M286)=0,"",SUM(H277:M286))</f>
        <v/>
      </c>
      <c r="I287" s="98">
        <f>SUM(I277:I286)</f>
        <v>0</v>
      </c>
      <c r="J287" s="98">
        <f>SUM(J277:J286)</f>
        <v>0</v>
      </c>
      <c r="K287" s="98">
        <f>SUM(K277:K286)</f>
        <v>0</v>
      </c>
      <c r="L287" s="98">
        <f>SUM(L277:L286)</f>
        <v>0</v>
      </c>
      <c r="M287" s="99">
        <f>SUM(M277:M286)</f>
        <v>0</v>
      </c>
      <c r="N287" s="97" t="str">
        <f>IF(SUM(N277:S286)=0,"",SUM(N277:S286))</f>
        <v/>
      </c>
      <c r="O287" s="98">
        <f>SUM(O277:O286)</f>
        <v>0</v>
      </c>
      <c r="P287" s="98">
        <f>SUM(P277:P286)</f>
        <v>0</v>
      </c>
      <c r="Q287" s="98">
        <f>SUM(Q277:Q286)</f>
        <v>0</v>
      </c>
      <c r="R287" s="98">
        <f>SUM(R277:R286)</f>
        <v>0</v>
      </c>
      <c r="S287" s="99">
        <f>SUM(S277:S286)</f>
        <v>0</v>
      </c>
      <c r="T287" s="97" t="str">
        <f>IF(SUM(T277:Y286)=0,"",SUM(T277:Y286))</f>
        <v/>
      </c>
      <c r="U287" s="98">
        <f>SUM(U277:U286)</f>
        <v>0</v>
      </c>
      <c r="V287" s="98">
        <f>SUM(V277:V286)</f>
        <v>0</v>
      </c>
      <c r="W287" s="98">
        <f>SUM(W277:W286)</f>
        <v>0</v>
      </c>
      <c r="X287" s="98">
        <f>SUM(X277:X286)</f>
        <v>0</v>
      </c>
      <c r="Y287" s="99">
        <f>SUM(Y277:Y286)</f>
        <v>0</v>
      </c>
      <c r="Z287" s="97" t="str">
        <f>IF(SUM(Z277:AE286)=0,"",SUM(Z277:AE286))</f>
        <v/>
      </c>
      <c r="AA287" s="98">
        <f>SUM(AA277:AA286)</f>
        <v>0</v>
      </c>
      <c r="AB287" s="98">
        <f>SUM(AB277:AB286)</f>
        <v>0</v>
      </c>
      <c r="AC287" s="98">
        <f>SUM(AC277:AC286)</f>
        <v>0</v>
      </c>
      <c r="AD287" s="98">
        <f>SUM(AD277:AD286)</f>
        <v>0</v>
      </c>
      <c r="AE287" s="99">
        <f>SUM(AE277:AE286)</f>
        <v>0</v>
      </c>
      <c r="AF287" s="97" t="str">
        <f>IF(SUM(AF277:AK286)=0,"",SUM(AF277:AK286))</f>
        <v/>
      </c>
      <c r="AG287" s="98">
        <f>SUM(AG277:AG286)</f>
        <v>0</v>
      </c>
      <c r="AH287" s="98">
        <f>SUM(AH277:AH286)</f>
        <v>0</v>
      </c>
      <c r="AI287" s="98">
        <f>SUM(AI277:AI286)</f>
        <v>0</v>
      </c>
      <c r="AJ287" s="98">
        <f>SUM(AJ277:AJ286)</f>
        <v>0</v>
      </c>
      <c r="AK287" s="99">
        <f>SUM(AK277:AK286)</f>
        <v>0</v>
      </c>
      <c r="AL287" s="97" t="str">
        <f>IF(SUM(AL277:AQ286)=0,"",SUM(AL277:AQ286))</f>
        <v/>
      </c>
      <c r="AM287" s="98">
        <f>SUM(AM277:AM286)</f>
        <v>0</v>
      </c>
      <c r="AN287" s="98">
        <f>SUM(AN277:AN286)</f>
        <v>0</v>
      </c>
      <c r="AO287" s="98">
        <f>SUM(AO277:AO286)</f>
        <v>0</v>
      </c>
      <c r="AP287" s="98">
        <f>SUM(AP277:AP286)</f>
        <v>0</v>
      </c>
      <c r="AQ287" s="99">
        <f>SUM(AQ277:AQ286)</f>
        <v>0</v>
      </c>
      <c r="AR287" s="97">
        <f t="shared" si="13"/>
        <v>0</v>
      </c>
      <c r="AS287" s="98"/>
      <c r="AT287" s="98"/>
      <c r="AU287" s="98"/>
      <c r="AV287" s="98"/>
      <c r="AW287" s="99"/>
    </row>
    <row r="288" spans="1:49" ht="15.75" customHeight="1" x14ac:dyDescent="0.2">
      <c r="A288" s="13"/>
      <c r="B288" s="119" t="s">
        <v>41</v>
      </c>
      <c r="C288" s="121" t="s">
        <v>26</v>
      </c>
      <c r="D288" s="122"/>
      <c r="E288" s="122"/>
      <c r="F288" s="125" t="s">
        <v>42</v>
      </c>
      <c r="G288" s="126"/>
      <c r="H288" s="127"/>
      <c r="I288" s="128"/>
      <c r="J288" s="128"/>
      <c r="K288" s="128"/>
      <c r="L288" s="128"/>
      <c r="M288" s="129"/>
      <c r="N288" s="127"/>
      <c r="O288" s="128"/>
      <c r="P288" s="128"/>
      <c r="Q288" s="128"/>
      <c r="R288" s="128"/>
      <c r="S288" s="129"/>
      <c r="T288" s="127"/>
      <c r="U288" s="128"/>
      <c r="V288" s="128"/>
      <c r="W288" s="128"/>
      <c r="X288" s="128"/>
      <c r="Y288" s="129"/>
      <c r="Z288" s="127"/>
      <c r="AA288" s="128"/>
      <c r="AB288" s="128"/>
      <c r="AC288" s="128"/>
      <c r="AD288" s="128"/>
      <c r="AE288" s="129"/>
      <c r="AF288" s="127"/>
      <c r="AG288" s="128"/>
      <c r="AH288" s="128"/>
      <c r="AI288" s="128"/>
      <c r="AJ288" s="128"/>
      <c r="AK288" s="129"/>
      <c r="AL288" s="127"/>
      <c r="AM288" s="128"/>
      <c r="AN288" s="128"/>
      <c r="AO288" s="128"/>
      <c r="AP288" s="128"/>
      <c r="AQ288" s="129"/>
      <c r="AR288" s="130">
        <f t="shared" si="13"/>
        <v>0</v>
      </c>
      <c r="AS288" s="131"/>
      <c r="AT288" s="131"/>
      <c r="AU288" s="131"/>
      <c r="AV288" s="131"/>
      <c r="AW288" s="132"/>
    </row>
    <row r="289" spans="1:49" ht="15.75" customHeight="1" x14ac:dyDescent="0.2">
      <c r="A289" s="13"/>
      <c r="B289" s="119"/>
      <c r="C289" s="123"/>
      <c r="D289" s="124"/>
      <c r="E289" s="124"/>
      <c r="F289" s="133" t="s">
        <v>43</v>
      </c>
      <c r="G289" s="134"/>
      <c r="H289" s="100"/>
      <c r="I289" s="101"/>
      <c r="J289" s="101"/>
      <c r="K289" s="101"/>
      <c r="L289" s="101"/>
      <c r="M289" s="102"/>
      <c r="N289" s="100"/>
      <c r="O289" s="101"/>
      <c r="P289" s="101"/>
      <c r="Q289" s="101"/>
      <c r="R289" s="101"/>
      <c r="S289" s="102"/>
      <c r="T289" s="100"/>
      <c r="U289" s="101"/>
      <c r="V289" s="101"/>
      <c r="W289" s="101"/>
      <c r="X289" s="101"/>
      <c r="Y289" s="102"/>
      <c r="Z289" s="100"/>
      <c r="AA289" s="101"/>
      <c r="AB289" s="101"/>
      <c r="AC289" s="101"/>
      <c r="AD289" s="101"/>
      <c r="AE289" s="102"/>
      <c r="AF289" s="100"/>
      <c r="AG289" s="101"/>
      <c r="AH289" s="101"/>
      <c r="AI289" s="101"/>
      <c r="AJ289" s="101"/>
      <c r="AK289" s="102"/>
      <c r="AL289" s="100"/>
      <c r="AM289" s="101"/>
      <c r="AN289" s="101"/>
      <c r="AO289" s="101"/>
      <c r="AP289" s="101"/>
      <c r="AQ289" s="102"/>
      <c r="AR289" s="103">
        <f t="shared" si="13"/>
        <v>0</v>
      </c>
      <c r="AS289" s="104"/>
      <c r="AT289" s="104"/>
      <c r="AU289" s="104"/>
      <c r="AV289" s="104"/>
      <c r="AW289" s="105"/>
    </row>
    <row r="290" spans="1:49" ht="15.75" customHeight="1" x14ac:dyDescent="0.2">
      <c r="A290" s="13"/>
      <c r="B290" s="119"/>
      <c r="C290" s="123" t="s">
        <v>29</v>
      </c>
      <c r="D290" s="124"/>
      <c r="E290" s="124"/>
      <c r="F290" s="133" t="s">
        <v>44</v>
      </c>
      <c r="G290" s="134"/>
      <c r="H290" s="100"/>
      <c r="I290" s="101"/>
      <c r="J290" s="101"/>
      <c r="K290" s="101"/>
      <c r="L290" s="101"/>
      <c r="M290" s="102"/>
      <c r="N290" s="100"/>
      <c r="O290" s="101"/>
      <c r="P290" s="101"/>
      <c r="Q290" s="101"/>
      <c r="R290" s="101"/>
      <c r="S290" s="102"/>
      <c r="T290" s="100"/>
      <c r="U290" s="101"/>
      <c r="V290" s="101"/>
      <c r="W290" s="101"/>
      <c r="X290" s="101"/>
      <c r="Y290" s="102"/>
      <c r="Z290" s="100"/>
      <c r="AA290" s="101"/>
      <c r="AB290" s="101"/>
      <c r="AC290" s="101"/>
      <c r="AD290" s="101"/>
      <c r="AE290" s="102"/>
      <c r="AF290" s="100"/>
      <c r="AG290" s="101"/>
      <c r="AH290" s="101"/>
      <c r="AI290" s="101"/>
      <c r="AJ290" s="101"/>
      <c r="AK290" s="102"/>
      <c r="AL290" s="100"/>
      <c r="AM290" s="101"/>
      <c r="AN290" s="101"/>
      <c r="AO290" s="101"/>
      <c r="AP290" s="101"/>
      <c r="AQ290" s="102"/>
      <c r="AR290" s="103">
        <f t="shared" si="13"/>
        <v>0</v>
      </c>
      <c r="AS290" s="104"/>
      <c r="AT290" s="104"/>
      <c r="AU290" s="104"/>
      <c r="AV290" s="104"/>
      <c r="AW290" s="105"/>
    </row>
    <row r="291" spans="1:49" ht="15.75" customHeight="1" x14ac:dyDescent="0.2">
      <c r="A291" s="13"/>
      <c r="B291" s="120"/>
      <c r="C291" s="135"/>
      <c r="D291" s="136"/>
      <c r="E291" s="136"/>
      <c r="F291" s="106" t="s">
        <v>45</v>
      </c>
      <c r="G291" s="107"/>
      <c r="H291" s="108"/>
      <c r="I291" s="109"/>
      <c r="J291" s="109"/>
      <c r="K291" s="109"/>
      <c r="L291" s="109"/>
      <c r="M291" s="110"/>
      <c r="N291" s="108"/>
      <c r="O291" s="109"/>
      <c r="P291" s="109"/>
      <c r="Q291" s="109"/>
      <c r="R291" s="109"/>
      <c r="S291" s="110"/>
      <c r="T291" s="108"/>
      <c r="U291" s="109"/>
      <c r="V291" s="109"/>
      <c r="W291" s="109"/>
      <c r="X291" s="109"/>
      <c r="Y291" s="110"/>
      <c r="Z291" s="108"/>
      <c r="AA291" s="109"/>
      <c r="AB291" s="109"/>
      <c r="AC291" s="109"/>
      <c r="AD291" s="109"/>
      <c r="AE291" s="110"/>
      <c r="AF291" s="108"/>
      <c r="AG291" s="109"/>
      <c r="AH291" s="109"/>
      <c r="AI291" s="109"/>
      <c r="AJ291" s="109"/>
      <c r="AK291" s="110"/>
      <c r="AL291" s="108"/>
      <c r="AM291" s="109"/>
      <c r="AN291" s="109"/>
      <c r="AO291" s="109"/>
      <c r="AP291" s="109"/>
      <c r="AQ291" s="110"/>
      <c r="AR291" s="111">
        <f t="shared" si="13"/>
        <v>0</v>
      </c>
      <c r="AS291" s="112"/>
      <c r="AT291" s="112"/>
      <c r="AU291" s="112"/>
      <c r="AV291" s="112"/>
      <c r="AW291" s="113"/>
    </row>
    <row r="292" spans="1:49" ht="15.75" customHeight="1" x14ac:dyDescent="0.2">
      <c r="A292" s="13"/>
      <c r="B292" s="114" t="s">
        <v>46</v>
      </c>
      <c r="C292" s="115"/>
      <c r="D292" s="115"/>
      <c r="E292" s="115"/>
      <c r="F292" s="115"/>
      <c r="G292" s="116"/>
      <c r="H292" s="97" t="str">
        <f>IF(SUM(H288:M291)=0,"",SUM(H288:M291))</f>
        <v/>
      </c>
      <c r="I292" s="98">
        <f>SUM(I288:I291)</f>
        <v>0</v>
      </c>
      <c r="J292" s="98">
        <f>SUM(J288:J291)</f>
        <v>0</v>
      </c>
      <c r="K292" s="98">
        <f>SUM(K288:K291)</f>
        <v>0</v>
      </c>
      <c r="L292" s="98">
        <f>SUM(L288:L291)</f>
        <v>0</v>
      </c>
      <c r="M292" s="99">
        <f>SUM(M288:M291)</f>
        <v>0</v>
      </c>
      <c r="N292" s="97" t="str">
        <f>IF(SUM(N288:S291)=0,"",SUM(N288:S291))</f>
        <v/>
      </c>
      <c r="O292" s="98">
        <f>SUM(O288:O291)</f>
        <v>0</v>
      </c>
      <c r="P292" s="98">
        <f>SUM(P288:P291)</f>
        <v>0</v>
      </c>
      <c r="Q292" s="98">
        <f>SUM(Q288:Q291)</f>
        <v>0</v>
      </c>
      <c r="R292" s="98">
        <f>SUM(R288:R291)</f>
        <v>0</v>
      </c>
      <c r="S292" s="99">
        <f>SUM(S288:S291)</f>
        <v>0</v>
      </c>
      <c r="T292" s="97" t="str">
        <f>IF(SUM(T288:Y291)=0,"",SUM(T288:Y291))</f>
        <v/>
      </c>
      <c r="U292" s="98">
        <f>SUM(U288:U291)</f>
        <v>0</v>
      </c>
      <c r="V292" s="98">
        <f>SUM(V288:V291)</f>
        <v>0</v>
      </c>
      <c r="W292" s="98">
        <f>SUM(W288:W291)</f>
        <v>0</v>
      </c>
      <c r="X292" s="98">
        <f>SUM(X288:X291)</f>
        <v>0</v>
      </c>
      <c r="Y292" s="99">
        <f>SUM(Y288:Y291)</f>
        <v>0</v>
      </c>
      <c r="Z292" s="97" t="str">
        <f>IF(SUM(Z288:AE291)=0,"",SUM(Z288:AE291))</f>
        <v/>
      </c>
      <c r="AA292" s="98">
        <f>SUM(AA288:AA291)</f>
        <v>0</v>
      </c>
      <c r="AB292" s="98">
        <f>SUM(AB288:AB291)</f>
        <v>0</v>
      </c>
      <c r="AC292" s="98">
        <f>SUM(AC288:AC291)</f>
        <v>0</v>
      </c>
      <c r="AD292" s="98">
        <f>SUM(AD288:AD291)</f>
        <v>0</v>
      </c>
      <c r="AE292" s="99">
        <f>SUM(AE288:AE291)</f>
        <v>0</v>
      </c>
      <c r="AF292" s="97" t="str">
        <f>IF(SUM(AF288:AK291)=0,"",SUM(AF288:AK291))</f>
        <v/>
      </c>
      <c r="AG292" s="98">
        <f>SUM(AG288:AG291)</f>
        <v>0</v>
      </c>
      <c r="AH292" s="98">
        <f>SUM(AH288:AH291)</f>
        <v>0</v>
      </c>
      <c r="AI292" s="98">
        <f>SUM(AI288:AI291)</f>
        <v>0</v>
      </c>
      <c r="AJ292" s="98">
        <f>SUM(AJ288:AJ291)</f>
        <v>0</v>
      </c>
      <c r="AK292" s="99">
        <f>SUM(AK288:AK291)</f>
        <v>0</v>
      </c>
      <c r="AL292" s="97" t="str">
        <f>IF(SUM(AL288:AQ291)=0,"",SUM(AL288:AQ291))</f>
        <v/>
      </c>
      <c r="AM292" s="98">
        <f>SUM(AM288:AM291)</f>
        <v>0</v>
      </c>
      <c r="AN292" s="98">
        <f>SUM(AN288:AN291)</f>
        <v>0</v>
      </c>
      <c r="AO292" s="98">
        <f>SUM(AO288:AO291)</f>
        <v>0</v>
      </c>
      <c r="AP292" s="98">
        <f>SUM(AP288:AP291)</f>
        <v>0</v>
      </c>
      <c r="AQ292" s="99">
        <f>SUM(AQ288:AQ291)</f>
        <v>0</v>
      </c>
      <c r="AR292" s="97">
        <f t="shared" si="13"/>
        <v>0</v>
      </c>
      <c r="AS292" s="98"/>
      <c r="AT292" s="98"/>
      <c r="AU292" s="98"/>
      <c r="AV292" s="98"/>
      <c r="AW292" s="99"/>
    </row>
    <row r="293" spans="1:49" ht="15.75" customHeight="1" x14ac:dyDescent="0.2">
      <c r="A293" s="13"/>
      <c r="B293" s="94" t="s">
        <v>47</v>
      </c>
      <c r="C293" s="95"/>
      <c r="D293" s="95"/>
      <c r="E293" s="95"/>
      <c r="F293" s="95"/>
      <c r="G293" s="96"/>
      <c r="H293" s="97" t="str">
        <f>IF(SUM(H292,H287)=0,"",SUM(H292,H287))</f>
        <v/>
      </c>
      <c r="I293" s="98">
        <f>SUM(I292,I287)</f>
        <v>0</v>
      </c>
      <c r="J293" s="98">
        <f>SUM(J292,J287)</f>
        <v>0</v>
      </c>
      <c r="K293" s="98">
        <f>SUM(K292,K287)</f>
        <v>0</v>
      </c>
      <c r="L293" s="98">
        <f>SUM(L292,L287)</f>
        <v>0</v>
      </c>
      <c r="M293" s="99">
        <f>SUM(M292,M287)</f>
        <v>0</v>
      </c>
      <c r="N293" s="97" t="str">
        <f>IF(SUM(N292,N287)=0,"",SUM(N292,N287))</f>
        <v/>
      </c>
      <c r="O293" s="98">
        <f>SUM(O292,O287)</f>
        <v>0</v>
      </c>
      <c r="P293" s="98">
        <f>SUM(P292,P287)</f>
        <v>0</v>
      </c>
      <c r="Q293" s="98">
        <f>SUM(Q292,Q287)</f>
        <v>0</v>
      </c>
      <c r="R293" s="98">
        <f>SUM(R292,R287)</f>
        <v>0</v>
      </c>
      <c r="S293" s="99">
        <f>SUM(S292,S287)</f>
        <v>0</v>
      </c>
      <c r="T293" s="97" t="str">
        <f>IF(SUM(T292,T287)=0,"",SUM(T292,T287))</f>
        <v/>
      </c>
      <c r="U293" s="98">
        <f>SUM(U292,U287)</f>
        <v>0</v>
      </c>
      <c r="V293" s="98">
        <f>SUM(V292,V287)</f>
        <v>0</v>
      </c>
      <c r="W293" s="98">
        <f>SUM(W292,W287)</f>
        <v>0</v>
      </c>
      <c r="X293" s="98">
        <f>SUM(X292,X287)</f>
        <v>0</v>
      </c>
      <c r="Y293" s="99">
        <f>SUM(Y292,Y287)</f>
        <v>0</v>
      </c>
      <c r="Z293" s="97" t="str">
        <f>IF(SUM(Z292,Z287)=0,"",SUM(Z292,Z287))</f>
        <v/>
      </c>
      <c r="AA293" s="98">
        <f>SUM(AA292,AA287)</f>
        <v>0</v>
      </c>
      <c r="AB293" s="98">
        <f>SUM(AB292,AB287)</f>
        <v>0</v>
      </c>
      <c r="AC293" s="98">
        <f>SUM(AC292,AC287)</f>
        <v>0</v>
      </c>
      <c r="AD293" s="98">
        <f>SUM(AD292,AD287)</f>
        <v>0</v>
      </c>
      <c r="AE293" s="99">
        <f>SUM(AE292,AE287)</f>
        <v>0</v>
      </c>
      <c r="AF293" s="97" t="str">
        <f>IF(SUM(AF292,AF287)=0,"",SUM(AF292,AF287))</f>
        <v/>
      </c>
      <c r="AG293" s="98">
        <f t="shared" ref="AG293:AK293" si="14">SUM(AG292,AG287)</f>
        <v>0</v>
      </c>
      <c r="AH293" s="98">
        <f t="shared" si="14"/>
        <v>0</v>
      </c>
      <c r="AI293" s="98">
        <f t="shared" si="14"/>
        <v>0</v>
      </c>
      <c r="AJ293" s="98">
        <f t="shared" si="14"/>
        <v>0</v>
      </c>
      <c r="AK293" s="99">
        <f t="shared" si="14"/>
        <v>0</v>
      </c>
      <c r="AL293" s="97" t="str">
        <f>IF(SUM(AL292,AL287)=0,"",SUM(AL292,AL287))</f>
        <v/>
      </c>
      <c r="AM293" s="98">
        <f>SUM(AM292,AM287)</f>
        <v>0</v>
      </c>
      <c r="AN293" s="98">
        <f>SUM(AN292,AN287)</f>
        <v>0</v>
      </c>
      <c r="AO293" s="98">
        <f>SUM(AO292,AO287)</f>
        <v>0</v>
      </c>
      <c r="AP293" s="98">
        <f>SUM(AP292,AP287)</f>
        <v>0</v>
      </c>
      <c r="AQ293" s="99">
        <f>SUM(AQ292,AQ287)</f>
        <v>0</v>
      </c>
      <c r="AR293" s="97">
        <f t="shared" si="13"/>
        <v>0</v>
      </c>
      <c r="AS293" s="98"/>
      <c r="AT293" s="98"/>
      <c r="AU293" s="98"/>
      <c r="AV293" s="98"/>
      <c r="AW293" s="99"/>
    </row>
    <row r="294" spans="1:49" ht="15.75" customHeight="1" x14ac:dyDescent="0.2">
      <c r="A294" s="13"/>
      <c r="B294" s="13"/>
      <c r="C294" s="13"/>
      <c r="D294" s="13"/>
      <c r="E294" s="13"/>
      <c r="F294" s="13"/>
      <c r="G294" s="13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</row>
    <row r="295" spans="1:49" ht="12.75" customHeight="1" x14ac:dyDescent="0.2">
      <c r="A295" s="138" t="str">
        <f>回答先</f>
        <v>回答先：一般社団法人 日本自動車部品工業会　業務部</v>
      </c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9" t="str">
        <f>回答先メールアドレス</f>
        <v>gyoumu@japia.or.jp</v>
      </c>
      <c r="Q295" s="139"/>
      <c r="R295" s="139"/>
      <c r="S295" s="139"/>
      <c r="T295" s="139"/>
      <c r="U295" s="139"/>
      <c r="V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s="3" customFormat="1" ht="12.75" customHeight="1" x14ac:dyDescent="0.2">
      <c r="A296" s="140" t="str">
        <f>回答先_注釈</f>
        <v>　　　　(Excel形式で返送願います。)</v>
      </c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</row>
    <row r="297" spans="1:49" ht="12.75" customHeight="1" x14ac:dyDescent="0.2">
      <c r="AM297" s="141" t="str">
        <f>IF(支部コード="","",支部コード)</f>
        <v/>
      </c>
      <c r="AN297" s="142"/>
      <c r="AO297" s="142"/>
      <c r="AP297" s="145" t="s">
        <v>8</v>
      </c>
      <c r="AQ297" s="145"/>
      <c r="AR297" s="145"/>
      <c r="AS297" s="147" t="str">
        <f>IF(会員コード="","",会員コード)</f>
        <v/>
      </c>
      <c r="AT297" s="147"/>
      <c r="AU297" s="147"/>
      <c r="AV297" s="147"/>
      <c r="AW297" s="148"/>
    </row>
    <row r="298" spans="1:49" ht="12.75" customHeight="1" x14ac:dyDescent="0.2">
      <c r="AM298" s="143"/>
      <c r="AN298" s="144"/>
      <c r="AO298" s="144"/>
      <c r="AP298" s="146"/>
      <c r="AQ298" s="146"/>
      <c r="AR298" s="146"/>
      <c r="AS298" s="149"/>
      <c r="AT298" s="149"/>
      <c r="AU298" s="149"/>
      <c r="AV298" s="149"/>
      <c r="AW298" s="150"/>
    </row>
    <row r="299" spans="1:49" ht="12.75" customHeight="1" x14ac:dyDescent="0.2">
      <c r="AM299" s="4"/>
      <c r="AN299" s="4"/>
      <c r="AO299" s="4"/>
      <c r="AP299" s="5"/>
      <c r="AQ299" s="5"/>
      <c r="AR299" s="5"/>
      <c r="AS299" s="6"/>
      <c r="AT299" s="6"/>
      <c r="AU299" s="6"/>
      <c r="AV299" s="6"/>
      <c r="AW299" s="6"/>
    </row>
    <row r="300" spans="1:49" ht="12.75" customHeight="1" x14ac:dyDescent="0.2">
      <c r="O300" s="151" t="str">
        <f>タイトル</f>
        <v>２０22年度「自動車部品出荷動向調査（秘）」</v>
      </c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3"/>
    </row>
    <row r="301" spans="1:49" ht="12.75" customHeight="1" x14ac:dyDescent="0.2">
      <c r="O301" s="154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6"/>
    </row>
    <row r="302" spans="1:49" ht="12.75" customHeight="1" x14ac:dyDescent="0.2"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</row>
    <row r="303" spans="1:49" ht="21" customHeight="1" x14ac:dyDescent="0.2">
      <c r="A303" s="157" t="str">
        <f>概況</f>
        <v>Ⅰ.  会社概況（２０２3年３月３１日現在）</v>
      </c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8"/>
      <c r="X303" s="8"/>
      <c r="Y303" s="8"/>
      <c r="Z303" s="8"/>
      <c r="AA303" s="8"/>
      <c r="AB303" s="8"/>
      <c r="AC303" s="8"/>
      <c r="AD303" s="9">
        <f>マル秘</f>
        <v>0</v>
      </c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</row>
    <row r="304" spans="1:49" ht="15" customHeight="1" x14ac:dyDescent="0.2">
      <c r="B304" s="158" t="str">
        <f>会社名_タイトル</f>
        <v>会 社 名</v>
      </c>
      <c r="C304" s="159"/>
      <c r="D304" s="159"/>
      <c r="E304" s="160"/>
      <c r="F304" s="164" t="str">
        <f>IF(会社名="","",会社名)</f>
        <v/>
      </c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6"/>
      <c r="AG304" s="167" t="str">
        <f>AG262</f>
        <v>担当部署名</v>
      </c>
      <c r="AH304" s="167"/>
      <c r="AI304" s="167"/>
      <c r="AJ304" s="167"/>
      <c r="AK304" s="167"/>
      <c r="AL304" s="168">
        <f>担当部署名</f>
        <v>0</v>
      </c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70"/>
    </row>
    <row r="305" spans="1:49" ht="15" customHeight="1" x14ac:dyDescent="0.2">
      <c r="B305" s="161"/>
      <c r="C305" s="162"/>
      <c r="D305" s="162"/>
      <c r="E305" s="163"/>
      <c r="F305" s="164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6"/>
      <c r="AF305" s="10"/>
      <c r="AG305" s="167" t="str">
        <f>AG263</f>
        <v>担 当 者 名</v>
      </c>
      <c r="AH305" s="167"/>
      <c r="AI305" s="167"/>
      <c r="AJ305" s="167"/>
      <c r="AK305" s="167"/>
      <c r="AL305" s="168">
        <f>担当者名</f>
        <v>0</v>
      </c>
      <c r="AM305" s="171"/>
      <c r="AN305" s="171"/>
      <c r="AO305" s="171"/>
      <c r="AP305" s="171"/>
      <c r="AQ305" s="171"/>
      <c r="AR305" s="171"/>
      <c r="AS305" s="171"/>
      <c r="AT305" s="171"/>
      <c r="AU305" s="171"/>
      <c r="AV305" s="171"/>
      <c r="AW305" s="172"/>
    </row>
    <row r="306" spans="1:49" ht="15" customHeight="1" x14ac:dyDescent="0.2">
      <c r="B306" s="173" t="str">
        <f>資本金_タイトル</f>
        <v>資 本 金</v>
      </c>
      <c r="C306" s="174"/>
      <c r="D306" s="174"/>
      <c r="E306" s="175"/>
      <c r="F306" s="176" t="str">
        <f>IF(資本金="","",資本金)</f>
        <v/>
      </c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8" t="str">
        <f>資本金_単位</f>
        <v>　百万円</v>
      </c>
      <c r="T306" s="178"/>
      <c r="U306" s="178"/>
      <c r="V306" s="179"/>
      <c r="AG306" s="167" t="str">
        <f>AG264</f>
        <v>Ｔ　Ｅ　Ｌ</v>
      </c>
      <c r="AH306" s="167"/>
      <c r="AI306" s="167"/>
      <c r="AJ306" s="167"/>
      <c r="AK306" s="167"/>
      <c r="AL306" s="168">
        <f>TEL</f>
        <v>0</v>
      </c>
      <c r="AM306" s="171"/>
      <c r="AN306" s="171"/>
      <c r="AO306" s="171"/>
      <c r="AP306" s="171"/>
      <c r="AQ306" s="171"/>
      <c r="AR306" s="171"/>
      <c r="AS306" s="171"/>
      <c r="AT306" s="171"/>
      <c r="AU306" s="171"/>
      <c r="AV306" s="171"/>
      <c r="AW306" s="172"/>
    </row>
    <row r="307" spans="1:49" ht="15" customHeight="1" x14ac:dyDescent="0.2">
      <c r="B307" s="173" t="str">
        <f>従業員数_タイトル</f>
        <v>従業員数</v>
      </c>
      <c r="C307" s="174"/>
      <c r="D307" s="174"/>
      <c r="E307" s="175"/>
      <c r="F307" s="180" t="str">
        <f>従業員数_注釈</f>
        <v>※ 単独の正規従業員数</v>
      </c>
      <c r="G307" s="181"/>
      <c r="H307" s="181"/>
      <c r="I307" s="181"/>
      <c r="J307" s="181"/>
      <c r="K307" s="181"/>
      <c r="L307" s="181"/>
      <c r="M307" s="177" t="str">
        <f>IF(従業員数="","",従業員数)</f>
        <v/>
      </c>
      <c r="N307" s="177"/>
      <c r="O307" s="177"/>
      <c r="P307" s="177"/>
      <c r="Q307" s="177"/>
      <c r="R307" s="177"/>
      <c r="S307" s="178" t="str">
        <f>従業員数_単位</f>
        <v>　人</v>
      </c>
      <c r="T307" s="178"/>
      <c r="U307" s="178"/>
      <c r="V307" s="179"/>
      <c r="AG307" s="167" t="str">
        <f>AG265</f>
        <v>メールアドレス</v>
      </c>
      <c r="AH307" s="167"/>
      <c r="AI307" s="167"/>
      <c r="AJ307" s="167"/>
      <c r="AK307" s="167"/>
      <c r="AL307" s="168">
        <f>FAX</f>
        <v>0</v>
      </c>
      <c r="AM307" s="171"/>
      <c r="AN307" s="171"/>
      <c r="AO307" s="171"/>
      <c r="AP307" s="171"/>
      <c r="AQ307" s="171"/>
      <c r="AR307" s="171"/>
      <c r="AS307" s="171"/>
      <c r="AT307" s="171"/>
      <c r="AU307" s="171"/>
      <c r="AV307" s="171"/>
      <c r="AW307" s="172"/>
    </row>
    <row r="308" spans="1:49" ht="15" customHeight="1" x14ac:dyDescent="0.2">
      <c r="A308" s="11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AG308" s="182"/>
      <c r="AH308" s="182"/>
      <c r="AI308" s="182"/>
      <c r="AJ308" s="182"/>
      <c r="AK308" s="182"/>
      <c r="AL308" s="183">
        <f>メールアドレス</f>
        <v>0</v>
      </c>
      <c r="AM308" s="183"/>
      <c r="AN308" s="183"/>
      <c r="AO308" s="183"/>
      <c r="AP308" s="183"/>
      <c r="AQ308" s="183"/>
      <c r="AR308" s="183"/>
      <c r="AS308" s="183"/>
      <c r="AT308" s="183"/>
      <c r="AU308" s="183"/>
      <c r="AV308" s="183"/>
      <c r="AW308" s="183"/>
    </row>
    <row r="309" spans="1:49" ht="21" customHeight="1" x14ac:dyDescent="0.2">
      <c r="A309" s="184" t="str">
        <f>出荷額1</f>
        <v>Ⅱ. （1）２０２2年度の貴社単独の自動車部品出荷額の状況（２０２2年４月～２０２3年３月までの出荷動向）</v>
      </c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  <c r="AA309" s="184"/>
      <c r="AB309" s="184"/>
      <c r="AC309" s="184"/>
      <c r="AD309" s="184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84"/>
      <c r="AS309" s="184"/>
      <c r="AT309" s="184"/>
      <c r="AU309" s="184"/>
      <c r="AV309" s="184"/>
      <c r="AW309" s="184"/>
    </row>
    <row r="310" spans="1:49" ht="13.5" customHeight="1" x14ac:dyDescent="0.2">
      <c r="B310" s="185" t="s">
        <v>18</v>
      </c>
      <c r="C310" s="186"/>
      <c r="D310" s="186"/>
      <c r="E310" s="186"/>
      <c r="F310" s="186"/>
      <c r="G310" s="187"/>
      <c r="H310" s="186" t="str">
        <f>部品出荷額_A</f>
        <v>自動車部品出荷額 [A]</v>
      </c>
      <c r="I310" s="186"/>
      <c r="J310" s="186"/>
      <c r="K310" s="186"/>
      <c r="L310" s="186"/>
      <c r="M310" s="186"/>
      <c r="N310" s="186"/>
      <c r="O310" s="186"/>
      <c r="P310" s="186"/>
      <c r="Q310" s="187"/>
      <c r="R310" s="185" t="str">
        <f>部品出荷額以外_B</f>
        <v>自動車部品出荷額以外 [B]</v>
      </c>
      <c r="S310" s="186"/>
      <c r="T310" s="186"/>
      <c r="U310" s="186"/>
      <c r="V310" s="186"/>
      <c r="W310" s="186"/>
      <c r="X310" s="186"/>
      <c r="Y310" s="186"/>
      <c r="Z310" s="186"/>
      <c r="AA310" s="187"/>
      <c r="AB310" s="194" t="str">
        <f>売上高_C</f>
        <v>合計 [C] （=[A]+[B]）
※貴社単独の売上高です</v>
      </c>
      <c r="AC310" s="195"/>
      <c r="AD310" s="195"/>
      <c r="AE310" s="195"/>
      <c r="AF310" s="195"/>
      <c r="AG310" s="195"/>
      <c r="AH310" s="195"/>
      <c r="AI310" s="195"/>
      <c r="AJ310" s="195"/>
      <c r="AK310" s="196"/>
      <c r="AO310" s="301" t="s">
        <v>95</v>
      </c>
      <c r="AP310" s="302"/>
      <c r="AQ310" s="302"/>
      <c r="AR310" s="302"/>
      <c r="AS310" s="302"/>
      <c r="AT310" s="302"/>
      <c r="AU310" s="302"/>
      <c r="AV310" s="302"/>
      <c r="AW310" s="303"/>
    </row>
    <row r="311" spans="1:49" ht="13.5" customHeight="1" x14ac:dyDescent="0.2">
      <c r="A311" s="8"/>
      <c r="B311" s="188"/>
      <c r="C311" s="189"/>
      <c r="D311" s="189"/>
      <c r="E311" s="189"/>
      <c r="F311" s="189"/>
      <c r="G311" s="190"/>
      <c r="H311" s="189"/>
      <c r="I311" s="189"/>
      <c r="J311" s="189"/>
      <c r="K311" s="189"/>
      <c r="L311" s="189"/>
      <c r="M311" s="189"/>
      <c r="N311" s="189"/>
      <c r="O311" s="192"/>
      <c r="P311" s="192"/>
      <c r="Q311" s="193"/>
      <c r="R311" s="191"/>
      <c r="S311" s="192"/>
      <c r="T311" s="192"/>
      <c r="U311" s="192"/>
      <c r="V311" s="192"/>
      <c r="W311" s="192"/>
      <c r="X311" s="192"/>
      <c r="Y311" s="192"/>
      <c r="Z311" s="192"/>
      <c r="AA311" s="193"/>
      <c r="AB311" s="197"/>
      <c r="AC311" s="198"/>
      <c r="AD311" s="198"/>
      <c r="AE311" s="198"/>
      <c r="AF311" s="198"/>
      <c r="AG311" s="198"/>
      <c r="AH311" s="198"/>
      <c r="AI311" s="198"/>
      <c r="AJ311" s="198"/>
      <c r="AK311" s="199"/>
      <c r="AO311" s="355"/>
      <c r="AP311" s="306"/>
      <c r="AQ311" s="306"/>
      <c r="AR311" s="306"/>
      <c r="AS311" s="306"/>
      <c r="AT311" s="306"/>
      <c r="AU311" s="306"/>
      <c r="AV311" s="306"/>
      <c r="AW311" s="307"/>
    </row>
    <row r="312" spans="1:49" ht="13.5" customHeight="1" x14ac:dyDescent="0.2">
      <c r="A312" s="8"/>
      <c r="B312" s="188"/>
      <c r="C312" s="189"/>
      <c r="D312" s="189"/>
      <c r="E312" s="189"/>
      <c r="F312" s="189"/>
      <c r="G312" s="189"/>
      <c r="H312" s="200"/>
      <c r="I312" s="201"/>
      <c r="J312" s="201"/>
      <c r="K312" s="201"/>
      <c r="L312" s="201"/>
      <c r="M312" s="201"/>
      <c r="N312" s="202"/>
      <c r="O312" s="209" t="s">
        <v>19</v>
      </c>
      <c r="P312" s="209"/>
      <c r="Q312" s="210"/>
      <c r="R312" s="200"/>
      <c r="S312" s="201"/>
      <c r="T312" s="201"/>
      <c r="U312" s="201"/>
      <c r="V312" s="201"/>
      <c r="W312" s="201"/>
      <c r="X312" s="202"/>
      <c r="Y312" s="214" t="s">
        <v>19</v>
      </c>
      <c r="Z312" s="209"/>
      <c r="AA312" s="210"/>
      <c r="AB312" s="200"/>
      <c r="AC312" s="201"/>
      <c r="AD312" s="201"/>
      <c r="AE312" s="201"/>
      <c r="AF312" s="201"/>
      <c r="AG312" s="201"/>
      <c r="AH312" s="202"/>
      <c r="AI312" s="214" t="s">
        <v>19</v>
      </c>
      <c r="AJ312" s="209"/>
      <c r="AK312" s="210"/>
      <c r="AO312" s="217"/>
      <c r="AP312" s="218"/>
      <c r="AQ312" s="218"/>
      <c r="AR312" s="218"/>
      <c r="AS312" s="218"/>
      <c r="AT312" s="218"/>
      <c r="AU312" s="219"/>
      <c r="AV312" s="226" t="s">
        <v>21</v>
      </c>
      <c r="AW312" s="227"/>
    </row>
    <row r="313" spans="1:49" ht="13.5" customHeight="1" x14ac:dyDescent="0.2">
      <c r="A313" s="8"/>
      <c r="B313" s="188"/>
      <c r="C313" s="189"/>
      <c r="D313" s="189"/>
      <c r="E313" s="189"/>
      <c r="F313" s="189"/>
      <c r="G313" s="189"/>
      <c r="H313" s="203"/>
      <c r="I313" s="204"/>
      <c r="J313" s="204"/>
      <c r="K313" s="204"/>
      <c r="L313" s="204"/>
      <c r="M313" s="204"/>
      <c r="N313" s="205"/>
      <c r="O313" s="157"/>
      <c r="P313" s="157"/>
      <c r="Q313" s="211"/>
      <c r="R313" s="203"/>
      <c r="S313" s="204"/>
      <c r="T313" s="204"/>
      <c r="U313" s="204"/>
      <c r="V313" s="204"/>
      <c r="W313" s="204"/>
      <c r="X313" s="205"/>
      <c r="Y313" s="215"/>
      <c r="Z313" s="157"/>
      <c r="AA313" s="211"/>
      <c r="AB313" s="203"/>
      <c r="AC313" s="204"/>
      <c r="AD313" s="204"/>
      <c r="AE313" s="204"/>
      <c r="AF313" s="204"/>
      <c r="AG313" s="204"/>
      <c r="AH313" s="205"/>
      <c r="AI313" s="215"/>
      <c r="AJ313" s="157"/>
      <c r="AK313" s="211"/>
      <c r="AO313" s="220"/>
      <c r="AP313" s="221"/>
      <c r="AQ313" s="221"/>
      <c r="AR313" s="221"/>
      <c r="AS313" s="221"/>
      <c r="AT313" s="221"/>
      <c r="AU313" s="222"/>
      <c r="AV313" s="228"/>
      <c r="AW313" s="229"/>
    </row>
    <row r="314" spans="1:49" ht="13.5" customHeight="1" x14ac:dyDescent="0.2">
      <c r="A314" s="8"/>
      <c r="B314" s="191"/>
      <c r="C314" s="192"/>
      <c r="D314" s="192"/>
      <c r="E314" s="192"/>
      <c r="F314" s="192"/>
      <c r="G314" s="192"/>
      <c r="H314" s="206"/>
      <c r="I314" s="207"/>
      <c r="J314" s="207"/>
      <c r="K314" s="207"/>
      <c r="L314" s="207"/>
      <c r="M314" s="207"/>
      <c r="N314" s="208"/>
      <c r="O314" s="212"/>
      <c r="P314" s="212"/>
      <c r="Q314" s="213"/>
      <c r="R314" s="206"/>
      <c r="S314" s="207"/>
      <c r="T314" s="207"/>
      <c r="U314" s="207"/>
      <c r="V314" s="207"/>
      <c r="W314" s="207"/>
      <c r="X314" s="208"/>
      <c r="Y314" s="216"/>
      <c r="Z314" s="212"/>
      <c r="AA314" s="213"/>
      <c r="AB314" s="206"/>
      <c r="AC314" s="207"/>
      <c r="AD314" s="207"/>
      <c r="AE314" s="207"/>
      <c r="AF314" s="207"/>
      <c r="AG314" s="207"/>
      <c r="AH314" s="208"/>
      <c r="AI314" s="216"/>
      <c r="AJ314" s="212"/>
      <c r="AK314" s="213"/>
      <c r="AO314" s="223"/>
      <c r="AP314" s="224"/>
      <c r="AQ314" s="224"/>
      <c r="AR314" s="224"/>
      <c r="AS314" s="224"/>
      <c r="AT314" s="224"/>
      <c r="AU314" s="225"/>
      <c r="AV314" s="230"/>
      <c r="AW314" s="231"/>
    </row>
    <row r="315" spans="1:49" ht="13.5" customHeight="1" x14ac:dyDescent="0.2">
      <c r="A315" s="16"/>
      <c r="B315" s="16"/>
      <c r="C315" s="16"/>
      <c r="D315" s="16"/>
      <c r="E315" s="16"/>
      <c r="F315" s="16"/>
      <c r="G315" s="16"/>
      <c r="H315" s="17"/>
      <c r="I315" s="17"/>
      <c r="J315" s="17"/>
      <c r="K315" s="17"/>
      <c r="L315" s="17"/>
      <c r="M315" s="17"/>
      <c r="N315" s="17"/>
      <c r="O315" s="8"/>
      <c r="P315" s="8"/>
      <c r="Q315" s="8"/>
      <c r="R315" s="17"/>
      <c r="S315" s="17"/>
      <c r="T315" s="17"/>
      <c r="U315" s="17"/>
      <c r="V315" s="17"/>
      <c r="W315" s="17"/>
      <c r="X315" s="17"/>
      <c r="Y315" s="8"/>
      <c r="Z315" s="8"/>
      <c r="AA315" s="8"/>
      <c r="AB315" s="17"/>
      <c r="AC315" s="17"/>
      <c r="AD315" s="17"/>
      <c r="AE315" s="17"/>
      <c r="AF315" s="17"/>
      <c r="AG315" s="17"/>
      <c r="AH315" s="17"/>
      <c r="AI315" s="8"/>
      <c r="AJ315" s="8"/>
      <c r="AK315" s="8"/>
      <c r="AO315" s="18"/>
      <c r="AP315" s="18"/>
      <c r="AQ315" s="18"/>
      <c r="AR315" s="18"/>
      <c r="AS315" s="18"/>
      <c r="AT315" s="18"/>
      <c r="AU315" s="18"/>
      <c r="AV315" s="19"/>
      <c r="AW315" s="19"/>
    </row>
    <row r="316" spans="1:49" ht="16.5" customHeight="1" x14ac:dyDescent="0.2">
      <c r="B316" s="232" t="str">
        <f>出荷額2</f>
        <v>（2）自動車部品出荷額 [A] の内訳</v>
      </c>
      <c r="C316" s="232"/>
      <c r="D316" s="232"/>
      <c r="E316" s="232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</row>
    <row r="317" spans="1:49" ht="15.75" customHeight="1" x14ac:dyDescent="0.2">
      <c r="A317" s="13"/>
      <c r="B317" s="121" t="s">
        <v>22</v>
      </c>
      <c r="C317" s="122"/>
      <c r="D317" s="122"/>
      <c r="E317" s="122"/>
      <c r="F317" s="122"/>
      <c r="G317" s="233"/>
      <c r="H317" s="234"/>
      <c r="I317" s="234"/>
      <c r="J317" s="234"/>
      <c r="K317" s="234"/>
      <c r="L317" s="234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  <c r="Y317" s="234"/>
      <c r="Z317" s="234"/>
      <c r="AA317" s="234"/>
      <c r="AB317" s="234"/>
      <c r="AC317" s="234"/>
      <c r="AD317" s="234"/>
      <c r="AE317" s="234"/>
      <c r="AF317" s="234"/>
      <c r="AG317" s="234"/>
      <c r="AH317" s="234"/>
      <c r="AI317" s="234"/>
      <c r="AJ317" s="234"/>
      <c r="AK317" s="234"/>
      <c r="AL317" s="234"/>
      <c r="AM317" s="234"/>
      <c r="AN317" s="234"/>
      <c r="AO317" s="234"/>
      <c r="AP317" s="234"/>
      <c r="AQ317" s="234"/>
      <c r="AR317" s="235" t="s">
        <v>23</v>
      </c>
      <c r="AS317" s="236"/>
      <c r="AT317" s="236"/>
      <c r="AU317" s="236"/>
      <c r="AV317" s="236"/>
      <c r="AW317" s="237"/>
    </row>
    <row r="318" spans="1:49" ht="15.75" customHeight="1" x14ac:dyDescent="0.2">
      <c r="A318" s="13"/>
      <c r="B318" s="135" t="s">
        <v>24</v>
      </c>
      <c r="C318" s="136"/>
      <c r="D318" s="136"/>
      <c r="E318" s="136"/>
      <c r="F318" s="136"/>
      <c r="G318" s="241"/>
      <c r="H318" s="242" t="str">
        <f>IF(ISNA(VLOOKUP(H317,'&lt;事務局使用&gt; 分類表'!$A$2:$B$200,2,FALSE)),"",VLOOKUP(H317,'&lt;事務局使用&gt; 分類表'!$A$2:$B$200,2,FALSE))</f>
        <v/>
      </c>
      <c r="I318" s="243"/>
      <c r="J318" s="243"/>
      <c r="K318" s="243"/>
      <c r="L318" s="243"/>
      <c r="M318" s="244"/>
      <c r="N318" s="242" t="str">
        <f>IF(ISNA(VLOOKUP(N317,'&lt;事務局使用&gt; 分類表'!$A$2:$B$200,2,FALSE)),"",VLOOKUP(N317,'&lt;事務局使用&gt; 分類表'!$A$2:$B$200,2,FALSE))</f>
        <v/>
      </c>
      <c r="O318" s="243"/>
      <c r="P318" s="243"/>
      <c r="Q318" s="243"/>
      <c r="R318" s="243"/>
      <c r="S318" s="244"/>
      <c r="T318" s="242" t="str">
        <f>IF(ISNA(VLOOKUP(T317,'&lt;事務局使用&gt; 分類表'!$A$2:$B$200,2,FALSE)),"",VLOOKUP(T317,'&lt;事務局使用&gt; 分類表'!$A$2:$B$200,2,FALSE))</f>
        <v/>
      </c>
      <c r="U318" s="243"/>
      <c r="V318" s="243"/>
      <c r="W318" s="243"/>
      <c r="X318" s="243"/>
      <c r="Y318" s="244"/>
      <c r="Z318" s="242" t="str">
        <f>IF(ISNA(VLOOKUP(Z317,'&lt;事務局使用&gt; 分類表'!$A$2:$B$200,2,FALSE)),"",VLOOKUP(Z317,'&lt;事務局使用&gt; 分類表'!$A$2:$B$200,2,FALSE))</f>
        <v/>
      </c>
      <c r="AA318" s="243"/>
      <c r="AB318" s="243"/>
      <c r="AC318" s="243"/>
      <c r="AD318" s="243"/>
      <c r="AE318" s="244"/>
      <c r="AF318" s="242" t="str">
        <f>IF(ISNA(VLOOKUP(AF317,'&lt;事務局使用&gt; 分類表'!$A$2:$B$200,2,FALSE)),"",VLOOKUP(AF317,'&lt;事務局使用&gt; 分類表'!$A$2:$B$200,2,FALSE))</f>
        <v/>
      </c>
      <c r="AG318" s="243"/>
      <c r="AH318" s="243"/>
      <c r="AI318" s="243"/>
      <c r="AJ318" s="243"/>
      <c r="AK318" s="244"/>
      <c r="AL318" s="242" t="str">
        <f>IF(ISNA(VLOOKUP(AL317,'&lt;事務局使用&gt; 分類表'!$A$2:$B$200,2,FALSE)),"",VLOOKUP(AL317,'&lt;事務局使用&gt; 分類表'!$A$2:$B$200,2,FALSE))</f>
        <v/>
      </c>
      <c r="AM318" s="243"/>
      <c r="AN318" s="243"/>
      <c r="AO318" s="243"/>
      <c r="AP318" s="243"/>
      <c r="AQ318" s="244"/>
      <c r="AR318" s="238"/>
      <c r="AS318" s="239"/>
      <c r="AT318" s="239"/>
      <c r="AU318" s="239"/>
      <c r="AV318" s="239"/>
      <c r="AW318" s="240"/>
    </row>
    <row r="319" spans="1:49" ht="15.75" customHeight="1" x14ac:dyDescent="0.2">
      <c r="A319" s="13"/>
      <c r="B319" s="119" t="s">
        <v>25</v>
      </c>
      <c r="C319" s="245"/>
      <c r="D319" s="122" t="s">
        <v>26</v>
      </c>
      <c r="E319" s="122"/>
      <c r="F319" s="125" t="s">
        <v>27</v>
      </c>
      <c r="G319" s="126"/>
      <c r="H319" s="127"/>
      <c r="I319" s="128"/>
      <c r="J319" s="128"/>
      <c r="K319" s="128"/>
      <c r="L319" s="128"/>
      <c r="M319" s="129"/>
      <c r="N319" s="127"/>
      <c r="O319" s="128"/>
      <c r="P319" s="128"/>
      <c r="Q319" s="128"/>
      <c r="R319" s="128"/>
      <c r="S319" s="129"/>
      <c r="T319" s="127"/>
      <c r="U319" s="128"/>
      <c r="V319" s="128"/>
      <c r="W319" s="128"/>
      <c r="X319" s="128"/>
      <c r="Y319" s="129"/>
      <c r="Z319" s="127"/>
      <c r="AA319" s="128"/>
      <c r="AB319" s="128"/>
      <c r="AC319" s="128"/>
      <c r="AD319" s="128"/>
      <c r="AE319" s="129"/>
      <c r="AF319" s="127"/>
      <c r="AG319" s="128"/>
      <c r="AH319" s="128"/>
      <c r="AI319" s="128"/>
      <c r="AJ319" s="128"/>
      <c r="AK319" s="129"/>
      <c r="AL319" s="127"/>
      <c r="AM319" s="128"/>
      <c r="AN319" s="128"/>
      <c r="AO319" s="128"/>
      <c r="AP319" s="128"/>
      <c r="AQ319" s="129"/>
      <c r="AR319" s="130">
        <f>IF(H$359="",SUM(H25:AQ25,H67:AQ67,H109:AQ109,H151:AQ151,H193:AQ193,H235:AQ235,H277:AQ277,H319:AQ319),"")</f>
        <v>0</v>
      </c>
      <c r="AS319" s="131"/>
      <c r="AT319" s="131"/>
      <c r="AU319" s="131"/>
      <c r="AV319" s="131"/>
      <c r="AW319" s="132"/>
    </row>
    <row r="320" spans="1:49" ht="15.75" customHeight="1" x14ac:dyDescent="0.2">
      <c r="A320" s="13"/>
      <c r="B320" s="119"/>
      <c r="C320" s="246"/>
      <c r="D320" s="124"/>
      <c r="E320" s="124"/>
      <c r="F320" s="133" t="s">
        <v>28</v>
      </c>
      <c r="G320" s="134"/>
      <c r="H320" s="100"/>
      <c r="I320" s="101"/>
      <c r="J320" s="101"/>
      <c r="K320" s="101"/>
      <c r="L320" s="101"/>
      <c r="M320" s="102"/>
      <c r="N320" s="100"/>
      <c r="O320" s="101"/>
      <c r="P320" s="101"/>
      <c r="Q320" s="101"/>
      <c r="R320" s="101"/>
      <c r="S320" s="102"/>
      <c r="T320" s="100"/>
      <c r="U320" s="101"/>
      <c r="V320" s="101"/>
      <c r="W320" s="101"/>
      <c r="X320" s="101"/>
      <c r="Y320" s="102"/>
      <c r="Z320" s="100"/>
      <c r="AA320" s="101"/>
      <c r="AB320" s="101"/>
      <c r="AC320" s="101"/>
      <c r="AD320" s="101"/>
      <c r="AE320" s="102"/>
      <c r="AF320" s="100"/>
      <c r="AG320" s="101"/>
      <c r="AH320" s="101"/>
      <c r="AI320" s="101"/>
      <c r="AJ320" s="101"/>
      <c r="AK320" s="102"/>
      <c r="AL320" s="100"/>
      <c r="AM320" s="101"/>
      <c r="AN320" s="101"/>
      <c r="AO320" s="101"/>
      <c r="AP320" s="101"/>
      <c r="AQ320" s="102"/>
      <c r="AR320" s="103">
        <f t="shared" ref="AR320:AR335" si="15">IF(H$359="",SUM(H26:AQ26,H68:AQ68,H110:AQ110,H152:AQ152,H194:AQ194,H236:AQ236,H278:AQ278,H320:AQ320),"")</f>
        <v>0</v>
      </c>
      <c r="AS320" s="104"/>
      <c r="AT320" s="104"/>
      <c r="AU320" s="104"/>
      <c r="AV320" s="104"/>
      <c r="AW320" s="105"/>
    </row>
    <row r="321" spans="1:49" ht="15.75" customHeight="1" x14ac:dyDescent="0.2">
      <c r="A321" s="13"/>
      <c r="B321" s="119"/>
      <c r="C321" s="246"/>
      <c r="D321" s="124" t="s">
        <v>29</v>
      </c>
      <c r="E321" s="124"/>
      <c r="F321" s="133" t="s">
        <v>30</v>
      </c>
      <c r="G321" s="134"/>
      <c r="H321" s="100"/>
      <c r="I321" s="101"/>
      <c r="J321" s="101"/>
      <c r="K321" s="101"/>
      <c r="L321" s="101"/>
      <c r="M321" s="102"/>
      <c r="N321" s="100"/>
      <c r="O321" s="101"/>
      <c r="P321" s="101"/>
      <c r="Q321" s="101"/>
      <c r="R321" s="101"/>
      <c r="S321" s="102"/>
      <c r="T321" s="100"/>
      <c r="U321" s="101"/>
      <c r="V321" s="101"/>
      <c r="W321" s="101"/>
      <c r="X321" s="101"/>
      <c r="Y321" s="102"/>
      <c r="Z321" s="100"/>
      <c r="AA321" s="101"/>
      <c r="AB321" s="101"/>
      <c r="AC321" s="101"/>
      <c r="AD321" s="101"/>
      <c r="AE321" s="102"/>
      <c r="AF321" s="100"/>
      <c r="AG321" s="101"/>
      <c r="AH321" s="101"/>
      <c r="AI321" s="101"/>
      <c r="AJ321" s="101"/>
      <c r="AK321" s="102"/>
      <c r="AL321" s="100"/>
      <c r="AM321" s="101"/>
      <c r="AN321" s="101"/>
      <c r="AO321" s="101"/>
      <c r="AP321" s="101"/>
      <c r="AQ321" s="102"/>
      <c r="AR321" s="103">
        <f t="shared" si="15"/>
        <v>0</v>
      </c>
      <c r="AS321" s="104"/>
      <c r="AT321" s="104"/>
      <c r="AU321" s="104"/>
      <c r="AV321" s="104"/>
      <c r="AW321" s="105"/>
    </row>
    <row r="322" spans="1:49" ht="15.75" customHeight="1" x14ac:dyDescent="0.2">
      <c r="A322" s="13"/>
      <c r="B322" s="119"/>
      <c r="C322" s="246"/>
      <c r="D322" s="124"/>
      <c r="E322" s="124"/>
      <c r="F322" s="133" t="s">
        <v>31</v>
      </c>
      <c r="G322" s="134"/>
      <c r="H322" s="100"/>
      <c r="I322" s="101"/>
      <c r="J322" s="101"/>
      <c r="K322" s="101"/>
      <c r="L322" s="101"/>
      <c r="M322" s="102"/>
      <c r="N322" s="100"/>
      <c r="O322" s="101"/>
      <c r="P322" s="101"/>
      <c r="Q322" s="101"/>
      <c r="R322" s="101"/>
      <c r="S322" s="102"/>
      <c r="T322" s="100"/>
      <c r="U322" s="101"/>
      <c r="V322" s="101"/>
      <c r="W322" s="101"/>
      <c r="X322" s="101"/>
      <c r="Y322" s="102"/>
      <c r="Z322" s="100"/>
      <c r="AA322" s="101"/>
      <c r="AB322" s="101"/>
      <c r="AC322" s="101"/>
      <c r="AD322" s="101"/>
      <c r="AE322" s="102"/>
      <c r="AF322" s="100"/>
      <c r="AG322" s="101"/>
      <c r="AH322" s="101"/>
      <c r="AI322" s="101"/>
      <c r="AJ322" s="101"/>
      <c r="AK322" s="102"/>
      <c r="AL322" s="100"/>
      <c r="AM322" s="101"/>
      <c r="AN322" s="101"/>
      <c r="AO322" s="101"/>
      <c r="AP322" s="101"/>
      <c r="AQ322" s="102"/>
      <c r="AR322" s="103">
        <f t="shared" si="15"/>
        <v>0</v>
      </c>
      <c r="AS322" s="104"/>
      <c r="AT322" s="104"/>
      <c r="AU322" s="104"/>
      <c r="AV322" s="104"/>
      <c r="AW322" s="105"/>
    </row>
    <row r="323" spans="1:49" ht="15.75" customHeight="1" x14ac:dyDescent="0.2">
      <c r="A323" s="13"/>
      <c r="B323" s="119"/>
      <c r="C323" s="137" t="s">
        <v>32</v>
      </c>
      <c r="D323" s="133"/>
      <c r="E323" s="133"/>
      <c r="F323" s="133"/>
      <c r="G323" s="134"/>
      <c r="H323" s="100"/>
      <c r="I323" s="101"/>
      <c r="J323" s="101"/>
      <c r="K323" s="101"/>
      <c r="L323" s="101"/>
      <c r="M323" s="102"/>
      <c r="N323" s="100"/>
      <c r="O323" s="101"/>
      <c r="P323" s="101"/>
      <c r="Q323" s="101"/>
      <c r="R323" s="101"/>
      <c r="S323" s="102"/>
      <c r="T323" s="100"/>
      <c r="U323" s="101"/>
      <c r="V323" s="101"/>
      <c r="W323" s="101"/>
      <c r="X323" s="101"/>
      <c r="Y323" s="102"/>
      <c r="Z323" s="100"/>
      <c r="AA323" s="101"/>
      <c r="AB323" s="101"/>
      <c r="AC323" s="101"/>
      <c r="AD323" s="101"/>
      <c r="AE323" s="102"/>
      <c r="AF323" s="100"/>
      <c r="AG323" s="101"/>
      <c r="AH323" s="101"/>
      <c r="AI323" s="101"/>
      <c r="AJ323" s="101"/>
      <c r="AK323" s="102"/>
      <c r="AL323" s="100"/>
      <c r="AM323" s="101"/>
      <c r="AN323" s="101"/>
      <c r="AO323" s="101"/>
      <c r="AP323" s="101"/>
      <c r="AQ323" s="102"/>
      <c r="AR323" s="103">
        <f t="shared" si="15"/>
        <v>0</v>
      </c>
      <c r="AS323" s="104"/>
      <c r="AT323" s="104"/>
      <c r="AU323" s="104"/>
      <c r="AV323" s="104"/>
      <c r="AW323" s="105"/>
    </row>
    <row r="324" spans="1:49" ht="15.75" customHeight="1" x14ac:dyDescent="0.2">
      <c r="A324" s="13"/>
      <c r="B324" s="119"/>
      <c r="C324" s="137" t="s">
        <v>33</v>
      </c>
      <c r="D324" s="133"/>
      <c r="E324" s="133"/>
      <c r="F324" s="133"/>
      <c r="G324" s="134"/>
      <c r="H324" s="100"/>
      <c r="I324" s="101"/>
      <c r="J324" s="101"/>
      <c r="K324" s="101"/>
      <c r="L324" s="101"/>
      <c r="M324" s="102"/>
      <c r="N324" s="100"/>
      <c r="O324" s="101"/>
      <c r="P324" s="101"/>
      <c r="Q324" s="101"/>
      <c r="R324" s="101"/>
      <c r="S324" s="102"/>
      <c r="T324" s="100"/>
      <c r="U324" s="101"/>
      <c r="V324" s="101"/>
      <c r="W324" s="101"/>
      <c r="X324" s="101"/>
      <c r="Y324" s="102"/>
      <c r="Z324" s="100"/>
      <c r="AA324" s="101"/>
      <c r="AB324" s="101"/>
      <c r="AC324" s="101"/>
      <c r="AD324" s="101"/>
      <c r="AE324" s="102"/>
      <c r="AF324" s="100"/>
      <c r="AG324" s="101"/>
      <c r="AH324" s="101"/>
      <c r="AI324" s="101"/>
      <c r="AJ324" s="101"/>
      <c r="AK324" s="102"/>
      <c r="AL324" s="100"/>
      <c r="AM324" s="101"/>
      <c r="AN324" s="101"/>
      <c r="AO324" s="101"/>
      <c r="AP324" s="101"/>
      <c r="AQ324" s="102"/>
      <c r="AR324" s="103">
        <f t="shared" si="15"/>
        <v>0</v>
      </c>
      <c r="AS324" s="104"/>
      <c r="AT324" s="104"/>
      <c r="AU324" s="104"/>
      <c r="AV324" s="104"/>
      <c r="AW324" s="105"/>
    </row>
    <row r="325" spans="1:49" ht="15.75" customHeight="1" x14ac:dyDescent="0.2">
      <c r="A325" s="13"/>
      <c r="B325" s="119"/>
      <c r="C325" s="123" t="s">
        <v>34</v>
      </c>
      <c r="D325" s="124"/>
      <c r="E325" s="124"/>
      <c r="F325" s="133" t="s">
        <v>35</v>
      </c>
      <c r="G325" s="134"/>
      <c r="H325" s="100"/>
      <c r="I325" s="101"/>
      <c r="J325" s="101"/>
      <c r="K325" s="101"/>
      <c r="L325" s="101"/>
      <c r="M325" s="102"/>
      <c r="N325" s="100"/>
      <c r="O325" s="101"/>
      <c r="P325" s="101"/>
      <c r="Q325" s="101"/>
      <c r="R325" s="101"/>
      <c r="S325" s="102"/>
      <c r="T325" s="100"/>
      <c r="U325" s="101"/>
      <c r="V325" s="101"/>
      <c r="W325" s="101"/>
      <c r="X325" s="101"/>
      <c r="Y325" s="102"/>
      <c r="Z325" s="100"/>
      <c r="AA325" s="101"/>
      <c r="AB325" s="101"/>
      <c r="AC325" s="101"/>
      <c r="AD325" s="101"/>
      <c r="AE325" s="102"/>
      <c r="AF325" s="100"/>
      <c r="AG325" s="101"/>
      <c r="AH325" s="101"/>
      <c r="AI325" s="101"/>
      <c r="AJ325" s="101"/>
      <c r="AK325" s="102"/>
      <c r="AL325" s="100"/>
      <c r="AM325" s="101"/>
      <c r="AN325" s="101"/>
      <c r="AO325" s="101"/>
      <c r="AP325" s="101"/>
      <c r="AQ325" s="102"/>
      <c r="AR325" s="103">
        <f t="shared" si="15"/>
        <v>0</v>
      </c>
      <c r="AS325" s="104"/>
      <c r="AT325" s="104"/>
      <c r="AU325" s="104"/>
      <c r="AV325" s="104"/>
      <c r="AW325" s="105"/>
    </row>
    <row r="326" spans="1:49" ht="15.75" customHeight="1" x14ac:dyDescent="0.2">
      <c r="A326" s="13"/>
      <c r="B326" s="119"/>
      <c r="C326" s="123"/>
      <c r="D326" s="124"/>
      <c r="E326" s="124"/>
      <c r="F326" s="133" t="s">
        <v>36</v>
      </c>
      <c r="G326" s="134"/>
      <c r="H326" s="100"/>
      <c r="I326" s="101"/>
      <c r="J326" s="101"/>
      <c r="K326" s="101"/>
      <c r="L326" s="101"/>
      <c r="M326" s="102"/>
      <c r="N326" s="100"/>
      <c r="O326" s="101"/>
      <c r="P326" s="101"/>
      <c r="Q326" s="101"/>
      <c r="R326" s="101"/>
      <c r="S326" s="102"/>
      <c r="T326" s="100"/>
      <c r="U326" s="101"/>
      <c r="V326" s="101"/>
      <c r="W326" s="101"/>
      <c r="X326" s="101"/>
      <c r="Y326" s="102"/>
      <c r="Z326" s="100"/>
      <c r="AA326" s="101"/>
      <c r="AB326" s="101"/>
      <c r="AC326" s="101"/>
      <c r="AD326" s="101"/>
      <c r="AE326" s="102"/>
      <c r="AF326" s="100"/>
      <c r="AG326" s="101"/>
      <c r="AH326" s="101"/>
      <c r="AI326" s="101"/>
      <c r="AJ326" s="101"/>
      <c r="AK326" s="102"/>
      <c r="AL326" s="100"/>
      <c r="AM326" s="101"/>
      <c r="AN326" s="101"/>
      <c r="AO326" s="101"/>
      <c r="AP326" s="101"/>
      <c r="AQ326" s="102"/>
      <c r="AR326" s="103">
        <f t="shared" si="15"/>
        <v>0</v>
      </c>
      <c r="AS326" s="104"/>
      <c r="AT326" s="104"/>
      <c r="AU326" s="104"/>
      <c r="AV326" s="104"/>
      <c r="AW326" s="105"/>
    </row>
    <row r="327" spans="1:49" ht="15.75" customHeight="1" x14ac:dyDescent="0.2">
      <c r="A327" s="13"/>
      <c r="B327" s="119"/>
      <c r="C327" s="123" t="s">
        <v>37</v>
      </c>
      <c r="D327" s="124"/>
      <c r="E327" s="124"/>
      <c r="F327" s="133" t="s">
        <v>38</v>
      </c>
      <c r="G327" s="134"/>
      <c r="H327" s="100"/>
      <c r="I327" s="101"/>
      <c r="J327" s="101"/>
      <c r="K327" s="101"/>
      <c r="L327" s="101"/>
      <c r="M327" s="102"/>
      <c r="N327" s="100"/>
      <c r="O327" s="101"/>
      <c r="P327" s="101"/>
      <c r="Q327" s="101"/>
      <c r="R327" s="101"/>
      <c r="S327" s="102"/>
      <c r="T327" s="100"/>
      <c r="U327" s="101"/>
      <c r="V327" s="101"/>
      <c r="W327" s="101"/>
      <c r="X327" s="101"/>
      <c r="Y327" s="102"/>
      <c r="Z327" s="100"/>
      <c r="AA327" s="101"/>
      <c r="AB327" s="101"/>
      <c r="AC327" s="101"/>
      <c r="AD327" s="101"/>
      <c r="AE327" s="102"/>
      <c r="AF327" s="100"/>
      <c r="AG327" s="101"/>
      <c r="AH327" s="101"/>
      <c r="AI327" s="101"/>
      <c r="AJ327" s="101"/>
      <c r="AK327" s="102"/>
      <c r="AL327" s="100"/>
      <c r="AM327" s="101"/>
      <c r="AN327" s="101"/>
      <c r="AO327" s="101"/>
      <c r="AP327" s="101"/>
      <c r="AQ327" s="102"/>
      <c r="AR327" s="103">
        <f t="shared" si="15"/>
        <v>0</v>
      </c>
      <c r="AS327" s="104"/>
      <c r="AT327" s="104"/>
      <c r="AU327" s="104"/>
      <c r="AV327" s="104"/>
      <c r="AW327" s="105"/>
    </row>
    <row r="328" spans="1:49" ht="15.75" customHeight="1" x14ac:dyDescent="0.2">
      <c r="A328" s="13"/>
      <c r="B328" s="120"/>
      <c r="C328" s="135"/>
      <c r="D328" s="136"/>
      <c r="E328" s="136"/>
      <c r="F328" s="106" t="s">
        <v>39</v>
      </c>
      <c r="G328" s="107"/>
      <c r="H328" s="108"/>
      <c r="I328" s="109"/>
      <c r="J328" s="109"/>
      <c r="K328" s="109"/>
      <c r="L328" s="109"/>
      <c r="M328" s="110"/>
      <c r="N328" s="108"/>
      <c r="O328" s="109"/>
      <c r="P328" s="109"/>
      <c r="Q328" s="109"/>
      <c r="R328" s="109"/>
      <c r="S328" s="110"/>
      <c r="T328" s="108"/>
      <c r="U328" s="109"/>
      <c r="V328" s="109"/>
      <c r="W328" s="109"/>
      <c r="X328" s="109"/>
      <c r="Y328" s="110"/>
      <c r="Z328" s="108"/>
      <c r="AA328" s="109"/>
      <c r="AB328" s="109"/>
      <c r="AC328" s="109"/>
      <c r="AD328" s="109"/>
      <c r="AE328" s="110"/>
      <c r="AF328" s="108"/>
      <c r="AG328" s="109"/>
      <c r="AH328" s="109"/>
      <c r="AI328" s="109"/>
      <c r="AJ328" s="109"/>
      <c r="AK328" s="110"/>
      <c r="AL328" s="108"/>
      <c r="AM328" s="109"/>
      <c r="AN328" s="109"/>
      <c r="AO328" s="109"/>
      <c r="AP328" s="109"/>
      <c r="AQ328" s="110"/>
      <c r="AR328" s="111">
        <f t="shared" si="15"/>
        <v>0</v>
      </c>
      <c r="AS328" s="112"/>
      <c r="AT328" s="112"/>
      <c r="AU328" s="112"/>
      <c r="AV328" s="112"/>
      <c r="AW328" s="113"/>
    </row>
    <row r="329" spans="1:49" ht="15.75" customHeight="1" x14ac:dyDescent="0.2">
      <c r="A329" s="13"/>
      <c r="B329" s="114" t="s">
        <v>40</v>
      </c>
      <c r="C329" s="117"/>
      <c r="D329" s="117"/>
      <c r="E329" s="117"/>
      <c r="F329" s="117"/>
      <c r="G329" s="118"/>
      <c r="H329" s="97" t="str">
        <f>IF(SUM(H319:M328)=0,"",SUM(H319:M328))</f>
        <v/>
      </c>
      <c r="I329" s="98">
        <f>SUM(I319:I328)</f>
        <v>0</v>
      </c>
      <c r="J329" s="98">
        <f>SUM(J319:J328)</f>
        <v>0</v>
      </c>
      <c r="K329" s="98">
        <f>SUM(K319:K328)</f>
        <v>0</v>
      </c>
      <c r="L329" s="98">
        <f>SUM(L319:L328)</f>
        <v>0</v>
      </c>
      <c r="M329" s="99">
        <f>SUM(M319:M328)</f>
        <v>0</v>
      </c>
      <c r="N329" s="97" t="str">
        <f>IF(SUM(N319:S328)=0,"",SUM(N319:S328))</f>
        <v/>
      </c>
      <c r="O329" s="98">
        <f>SUM(O319:O328)</f>
        <v>0</v>
      </c>
      <c r="P329" s="98">
        <f>SUM(P319:P328)</f>
        <v>0</v>
      </c>
      <c r="Q329" s="98">
        <f>SUM(Q319:Q328)</f>
        <v>0</v>
      </c>
      <c r="R329" s="98">
        <f>SUM(R319:R328)</f>
        <v>0</v>
      </c>
      <c r="S329" s="99">
        <f>SUM(S319:S328)</f>
        <v>0</v>
      </c>
      <c r="T329" s="97" t="str">
        <f>IF(SUM(T319:Y328)=0,"",SUM(T319:Y328))</f>
        <v/>
      </c>
      <c r="U329" s="98">
        <f>SUM(U319:U328)</f>
        <v>0</v>
      </c>
      <c r="V329" s="98">
        <f>SUM(V319:V328)</f>
        <v>0</v>
      </c>
      <c r="W329" s="98">
        <f>SUM(W319:W328)</f>
        <v>0</v>
      </c>
      <c r="X329" s="98">
        <f>SUM(X319:X328)</f>
        <v>0</v>
      </c>
      <c r="Y329" s="99">
        <f>SUM(Y319:Y328)</f>
        <v>0</v>
      </c>
      <c r="Z329" s="97" t="str">
        <f>IF(SUM(Z319:AE328)=0,"",SUM(Z319:AE328))</f>
        <v/>
      </c>
      <c r="AA329" s="98">
        <f>SUM(AA319:AA328)</f>
        <v>0</v>
      </c>
      <c r="AB329" s="98">
        <f>SUM(AB319:AB328)</f>
        <v>0</v>
      </c>
      <c r="AC329" s="98">
        <f>SUM(AC319:AC328)</f>
        <v>0</v>
      </c>
      <c r="AD329" s="98">
        <f>SUM(AD319:AD328)</f>
        <v>0</v>
      </c>
      <c r="AE329" s="99">
        <f>SUM(AE319:AE328)</f>
        <v>0</v>
      </c>
      <c r="AF329" s="97" t="str">
        <f>IF(SUM(AF319:AK328)=0,"",SUM(AF319:AK328))</f>
        <v/>
      </c>
      <c r="AG329" s="98">
        <f>SUM(AG319:AG328)</f>
        <v>0</v>
      </c>
      <c r="AH329" s="98">
        <f>SUM(AH319:AH328)</f>
        <v>0</v>
      </c>
      <c r="AI329" s="98">
        <f>SUM(AI319:AI328)</f>
        <v>0</v>
      </c>
      <c r="AJ329" s="98">
        <f>SUM(AJ319:AJ328)</f>
        <v>0</v>
      </c>
      <c r="AK329" s="99">
        <f>SUM(AK319:AK328)</f>
        <v>0</v>
      </c>
      <c r="AL329" s="97" t="str">
        <f>IF(SUM(AL319:AQ328)=0,"",SUM(AL319:AQ328))</f>
        <v/>
      </c>
      <c r="AM329" s="98">
        <f>SUM(AM319:AM328)</f>
        <v>0</v>
      </c>
      <c r="AN329" s="98">
        <f>SUM(AN319:AN328)</f>
        <v>0</v>
      </c>
      <c r="AO329" s="98">
        <f>SUM(AO319:AO328)</f>
        <v>0</v>
      </c>
      <c r="AP329" s="98">
        <f>SUM(AP319:AP328)</f>
        <v>0</v>
      </c>
      <c r="AQ329" s="99">
        <f>SUM(AQ319:AQ328)</f>
        <v>0</v>
      </c>
      <c r="AR329" s="97">
        <f t="shared" si="15"/>
        <v>0</v>
      </c>
      <c r="AS329" s="98"/>
      <c r="AT329" s="98"/>
      <c r="AU329" s="98"/>
      <c r="AV329" s="98"/>
      <c r="AW329" s="99"/>
    </row>
    <row r="330" spans="1:49" ht="15.75" customHeight="1" x14ac:dyDescent="0.2">
      <c r="A330" s="13"/>
      <c r="B330" s="119" t="s">
        <v>41</v>
      </c>
      <c r="C330" s="121" t="s">
        <v>26</v>
      </c>
      <c r="D330" s="122"/>
      <c r="E330" s="122"/>
      <c r="F330" s="125" t="s">
        <v>42</v>
      </c>
      <c r="G330" s="126"/>
      <c r="H330" s="127"/>
      <c r="I330" s="128"/>
      <c r="J330" s="128"/>
      <c r="K330" s="128"/>
      <c r="L330" s="128"/>
      <c r="M330" s="129"/>
      <c r="N330" s="127"/>
      <c r="O330" s="128"/>
      <c r="P330" s="128"/>
      <c r="Q330" s="128"/>
      <c r="R330" s="128"/>
      <c r="S330" s="129"/>
      <c r="T330" s="127"/>
      <c r="U330" s="128"/>
      <c r="V330" s="128"/>
      <c r="W330" s="128"/>
      <c r="X330" s="128"/>
      <c r="Y330" s="129"/>
      <c r="Z330" s="127"/>
      <c r="AA330" s="128"/>
      <c r="AB330" s="128"/>
      <c r="AC330" s="128"/>
      <c r="AD330" s="128"/>
      <c r="AE330" s="129"/>
      <c r="AF330" s="127"/>
      <c r="AG330" s="128"/>
      <c r="AH330" s="128"/>
      <c r="AI330" s="128"/>
      <c r="AJ330" s="128"/>
      <c r="AK330" s="129"/>
      <c r="AL330" s="127"/>
      <c r="AM330" s="128"/>
      <c r="AN330" s="128"/>
      <c r="AO330" s="128"/>
      <c r="AP330" s="128"/>
      <c r="AQ330" s="129"/>
      <c r="AR330" s="130">
        <f t="shared" si="15"/>
        <v>0</v>
      </c>
      <c r="AS330" s="131"/>
      <c r="AT330" s="131"/>
      <c r="AU330" s="131"/>
      <c r="AV330" s="131"/>
      <c r="AW330" s="132"/>
    </row>
    <row r="331" spans="1:49" ht="15.75" customHeight="1" x14ac:dyDescent="0.2">
      <c r="A331" s="13"/>
      <c r="B331" s="119"/>
      <c r="C331" s="123"/>
      <c r="D331" s="124"/>
      <c r="E331" s="124"/>
      <c r="F331" s="133" t="s">
        <v>43</v>
      </c>
      <c r="G331" s="134"/>
      <c r="H331" s="100"/>
      <c r="I331" s="101"/>
      <c r="J331" s="101"/>
      <c r="K331" s="101"/>
      <c r="L331" s="101"/>
      <c r="M331" s="102"/>
      <c r="N331" s="100"/>
      <c r="O331" s="101"/>
      <c r="P331" s="101"/>
      <c r="Q331" s="101"/>
      <c r="R331" s="101"/>
      <c r="S331" s="102"/>
      <c r="T331" s="100"/>
      <c r="U331" s="101"/>
      <c r="V331" s="101"/>
      <c r="W331" s="101"/>
      <c r="X331" s="101"/>
      <c r="Y331" s="102"/>
      <c r="Z331" s="100"/>
      <c r="AA331" s="101"/>
      <c r="AB331" s="101"/>
      <c r="AC331" s="101"/>
      <c r="AD331" s="101"/>
      <c r="AE331" s="102"/>
      <c r="AF331" s="100"/>
      <c r="AG331" s="101"/>
      <c r="AH331" s="101"/>
      <c r="AI331" s="101"/>
      <c r="AJ331" s="101"/>
      <c r="AK331" s="102"/>
      <c r="AL331" s="100"/>
      <c r="AM331" s="101"/>
      <c r="AN331" s="101"/>
      <c r="AO331" s="101"/>
      <c r="AP331" s="101"/>
      <c r="AQ331" s="102"/>
      <c r="AR331" s="103">
        <f t="shared" si="15"/>
        <v>0</v>
      </c>
      <c r="AS331" s="104"/>
      <c r="AT331" s="104"/>
      <c r="AU331" s="104"/>
      <c r="AV331" s="104"/>
      <c r="AW331" s="105"/>
    </row>
    <row r="332" spans="1:49" ht="15.75" customHeight="1" x14ac:dyDescent="0.2">
      <c r="A332" s="13"/>
      <c r="B332" s="119"/>
      <c r="C332" s="123" t="s">
        <v>29</v>
      </c>
      <c r="D332" s="124"/>
      <c r="E332" s="124"/>
      <c r="F332" s="133" t="s">
        <v>44</v>
      </c>
      <c r="G332" s="134"/>
      <c r="H332" s="100"/>
      <c r="I332" s="101"/>
      <c r="J332" s="101"/>
      <c r="K332" s="101"/>
      <c r="L332" s="101"/>
      <c r="M332" s="102"/>
      <c r="N332" s="100"/>
      <c r="O332" s="101"/>
      <c r="P332" s="101"/>
      <c r="Q332" s="101"/>
      <c r="R332" s="101"/>
      <c r="S332" s="102"/>
      <c r="T332" s="100"/>
      <c r="U332" s="101"/>
      <c r="V332" s="101"/>
      <c r="W332" s="101"/>
      <c r="X332" s="101"/>
      <c r="Y332" s="102"/>
      <c r="Z332" s="100"/>
      <c r="AA332" s="101"/>
      <c r="AB332" s="101"/>
      <c r="AC332" s="101"/>
      <c r="AD332" s="101"/>
      <c r="AE332" s="102"/>
      <c r="AF332" s="100"/>
      <c r="AG332" s="101"/>
      <c r="AH332" s="101"/>
      <c r="AI332" s="101"/>
      <c r="AJ332" s="101"/>
      <c r="AK332" s="102"/>
      <c r="AL332" s="100"/>
      <c r="AM332" s="101"/>
      <c r="AN332" s="101"/>
      <c r="AO332" s="101"/>
      <c r="AP332" s="101"/>
      <c r="AQ332" s="102"/>
      <c r="AR332" s="103">
        <f t="shared" si="15"/>
        <v>0</v>
      </c>
      <c r="AS332" s="104"/>
      <c r="AT332" s="104"/>
      <c r="AU332" s="104"/>
      <c r="AV332" s="104"/>
      <c r="AW332" s="105"/>
    </row>
    <row r="333" spans="1:49" ht="15.75" customHeight="1" x14ac:dyDescent="0.2">
      <c r="A333" s="13"/>
      <c r="B333" s="120"/>
      <c r="C333" s="135"/>
      <c r="D333" s="136"/>
      <c r="E333" s="136"/>
      <c r="F333" s="106" t="s">
        <v>45</v>
      </c>
      <c r="G333" s="107"/>
      <c r="H333" s="108"/>
      <c r="I333" s="109"/>
      <c r="J333" s="109"/>
      <c r="K333" s="109"/>
      <c r="L333" s="109"/>
      <c r="M333" s="110"/>
      <c r="N333" s="108"/>
      <c r="O333" s="109"/>
      <c r="P333" s="109"/>
      <c r="Q333" s="109"/>
      <c r="R333" s="109"/>
      <c r="S333" s="110"/>
      <c r="T333" s="108"/>
      <c r="U333" s="109"/>
      <c r="V333" s="109"/>
      <c r="W333" s="109"/>
      <c r="X333" s="109"/>
      <c r="Y333" s="110"/>
      <c r="Z333" s="108"/>
      <c r="AA333" s="109"/>
      <c r="AB333" s="109"/>
      <c r="AC333" s="109"/>
      <c r="AD333" s="109"/>
      <c r="AE333" s="110"/>
      <c r="AF333" s="108"/>
      <c r="AG333" s="109"/>
      <c r="AH333" s="109"/>
      <c r="AI333" s="109"/>
      <c r="AJ333" s="109"/>
      <c r="AK333" s="110"/>
      <c r="AL333" s="108"/>
      <c r="AM333" s="109"/>
      <c r="AN333" s="109"/>
      <c r="AO333" s="109"/>
      <c r="AP333" s="109"/>
      <c r="AQ333" s="110"/>
      <c r="AR333" s="111">
        <f t="shared" si="15"/>
        <v>0</v>
      </c>
      <c r="AS333" s="112"/>
      <c r="AT333" s="112"/>
      <c r="AU333" s="112"/>
      <c r="AV333" s="112"/>
      <c r="AW333" s="113"/>
    </row>
    <row r="334" spans="1:49" ht="15.75" customHeight="1" x14ac:dyDescent="0.2">
      <c r="A334" s="13"/>
      <c r="B334" s="114" t="s">
        <v>46</v>
      </c>
      <c r="C334" s="115"/>
      <c r="D334" s="115"/>
      <c r="E334" s="115"/>
      <c r="F334" s="115"/>
      <c r="G334" s="116"/>
      <c r="H334" s="97" t="str">
        <f>IF(SUM(H330:M333)=0,"",SUM(H330:M333))</f>
        <v/>
      </c>
      <c r="I334" s="98">
        <f>SUM(I330:I333)</f>
        <v>0</v>
      </c>
      <c r="J334" s="98">
        <f>SUM(J330:J333)</f>
        <v>0</v>
      </c>
      <c r="K334" s="98">
        <f>SUM(K330:K333)</f>
        <v>0</v>
      </c>
      <c r="L334" s="98">
        <f>SUM(L330:L333)</f>
        <v>0</v>
      </c>
      <c r="M334" s="99">
        <f>SUM(M330:M333)</f>
        <v>0</v>
      </c>
      <c r="N334" s="97" t="str">
        <f>IF(SUM(N330:S333)=0,"",SUM(N330:S333))</f>
        <v/>
      </c>
      <c r="O334" s="98">
        <f>SUM(O330:O333)</f>
        <v>0</v>
      </c>
      <c r="P334" s="98">
        <f>SUM(P330:P333)</f>
        <v>0</v>
      </c>
      <c r="Q334" s="98">
        <f>SUM(Q330:Q333)</f>
        <v>0</v>
      </c>
      <c r="R334" s="98">
        <f>SUM(R330:R333)</f>
        <v>0</v>
      </c>
      <c r="S334" s="99">
        <f>SUM(S330:S333)</f>
        <v>0</v>
      </c>
      <c r="T334" s="97" t="str">
        <f>IF(SUM(T330:Y333)=0,"",SUM(T330:Y333))</f>
        <v/>
      </c>
      <c r="U334" s="98">
        <f>SUM(U330:U333)</f>
        <v>0</v>
      </c>
      <c r="V334" s="98">
        <f>SUM(V330:V333)</f>
        <v>0</v>
      </c>
      <c r="W334" s="98">
        <f>SUM(W330:W333)</f>
        <v>0</v>
      </c>
      <c r="X334" s="98">
        <f>SUM(X330:X333)</f>
        <v>0</v>
      </c>
      <c r="Y334" s="99">
        <f>SUM(Y330:Y333)</f>
        <v>0</v>
      </c>
      <c r="Z334" s="97" t="str">
        <f>IF(SUM(Z330:AE333)=0,"",SUM(Z330:AE333))</f>
        <v/>
      </c>
      <c r="AA334" s="98">
        <f>SUM(AA330:AA333)</f>
        <v>0</v>
      </c>
      <c r="AB334" s="98">
        <f>SUM(AB330:AB333)</f>
        <v>0</v>
      </c>
      <c r="AC334" s="98">
        <f>SUM(AC330:AC333)</f>
        <v>0</v>
      </c>
      <c r="AD334" s="98">
        <f>SUM(AD330:AD333)</f>
        <v>0</v>
      </c>
      <c r="AE334" s="99">
        <f>SUM(AE330:AE333)</f>
        <v>0</v>
      </c>
      <c r="AF334" s="97" t="str">
        <f>IF(SUM(AF330:AK333)=0,"",SUM(AF330:AK333))</f>
        <v/>
      </c>
      <c r="AG334" s="98">
        <f>SUM(AG330:AG333)</f>
        <v>0</v>
      </c>
      <c r="AH334" s="98">
        <f>SUM(AH330:AH333)</f>
        <v>0</v>
      </c>
      <c r="AI334" s="98">
        <f>SUM(AI330:AI333)</f>
        <v>0</v>
      </c>
      <c r="AJ334" s="98">
        <f>SUM(AJ330:AJ333)</f>
        <v>0</v>
      </c>
      <c r="AK334" s="99">
        <f>SUM(AK330:AK333)</f>
        <v>0</v>
      </c>
      <c r="AL334" s="97" t="str">
        <f>IF(SUM(AL330:AQ333)=0,"",SUM(AL330:AQ333))</f>
        <v/>
      </c>
      <c r="AM334" s="98">
        <f>SUM(AM330:AM333)</f>
        <v>0</v>
      </c>
      <c r="AN334" s="98">
        <f>SUM(AN330:AN333)</f>
        <v>0</v>
      </c>
      <c r="AO334" s="98">
        <f>SUM(AO330:AO333)</f>
        <v>0</v>
      </c>
      <c r="AP334" s="98">
        <f>SUM(AP330:AP333)</f>
        <v>0</v>
      </c>
      <c r="AQ334" s="99">
        <f>SUM(AQ330:AQ333)</f>
        <v>0</v>
      </c>
      <c r="AR334" s="97">
        <f t="shared" si="15"/>
        <v>0</v>
      </c>
      <c r="AS334" s="98"/>
      <c r="AT334" s="98"/>
      <c r="AU334" s="98"/>
      <c r="AV334" s="98"/>
      <c r="AW334" s="99"/>
    </row>
    <row r="335" spans="1:49" ht="15.75" customHeight="1" x14ac:dyDescent="0.2">
      <c r="A335" s="13"/>
      <c r="B335" s="94" t="s">
        <v>47</v>
      </c>
      <c r="C335" s="95"/>
      <c r="D335" s="95"/>
      <c r="E335" s="95"/>
      <c r="F335" s="95"/>
      <c r="G335" s="96"/>
      <c r="H335" s="97" t="str">
        <f>IF(SUM(H334,H329)=0,"",SUM(H334,H329))</f>
        <v/>
      </c>
      <c r="I335" s="98">
        <f>SUM(I334,I329)</f>
        <v>0</v>
      </c>
      <c r="J335" s="98">
        <f>SUM(J334,J329)</f>
        <v>0</v>
      </c>
      <c r="K335" s="98">
        <f>SUM(K334,K329)</f>
        <v>0</v>
      </c>
      <c r="L335" s="98">
        <f>SUM(L334,L329)</f>
        <v>0</v>
      </c>
      <c r="M335" s="99">
        <f>SUM(M334,M329)</f>
        <v>0</v>
      </c>
      <c r="N335" s="97" t="str">
        <f>IF(SUM(N334,N329)=0,"",SUM(N334,N329))</f>
        <v/>
      </c>
      <c r="O335" s="98">
        <f>SUM(O334,O329)</f>
        <v>0</v>
      </c>
      <c r="P335" s="98">
        <f>SUM(P334,P329)</f>
        <v>0</v>
      </c>
      <c r="Q335" s="98">
        <f>SUM(Q334,Q329)</f>
        <v>0</v>
      </c>
      <c r="R335" s="98">
        <f>SUM(R334,R329)</f>
        <v>0</v>
      </c>
      <c r="S335" s="99">
        <f>SUM(S334,S329)</f>
        <v>0</v>
      </c>
      <c r="T335" s="97" t="str">
        <f>IF(SUM(T334,T329)=0,"",SUM(T334,T329))</f>
        <v/>
      </c>
      <c r="U335" s="98">
        <f>SUM(U334,U329)</f>
        <v>0</v>
      </c>
      <c r="V335" s="98">
        <f>SUM(V334,V329)</f>
        <v>0</v>
      </c>
      <c r="W335" s="98">
        <f>SUM(W334,W329)</f>
        <v>0</v>
      </c>
      <c r="X335" s="98">
        <f>SUM(X334,X329)</f>
        <v>0</v>
      </c>
      <c r="Y335" s="99">
        <f>SUM(Y334,Y329)</f>
        <v>0</v>
      </c>
      <c r="Z335" s="97" t="str">
        <f>IF(SUM(Z334,Z329)=0,"",SUM(Z334,Z329))</f>
        <v/>
      </c>
      <c r="AA335" s="98">
        <f>SUM(AA334,AA329)</f>
        <v>0</v>
      </c>
      <c r="AB335" s="98">
        <f>SUM(AB334,AB329)</f>
        <v>0</v>
      </c>
      <c r="AC335" s="98">
        <f>SUM(AC334,AC329)</f>
        <v>0</v>
      </c>
      <c r="AD335" s="98">
        <f>SUM(AD334,AD329)</f>
        <v>0</v>
      </c>
      <c r="AE335" s="99">
        <f>SUM(AE334,AE329)</f>
        <v>0</v>
      </c>
      <c r="AF335" s="97" t="str">
        <f>IF(SUM(AF334,AF329)=0,"",SUM(AF334,AF329))</f>
        <v/>
      </c>
      <c r="AG335" s="98">
        <f t="shared" ref="AG335:AK335" si="16">SUM(AG334,AG329)</f>
        <v>0</v>
      </c>
      <c r="AH335" s="98">
        <f t="shared" si="16"/>
        <v>0</v>
      </c>
      <c r="AI335" s="98">
        <f t="shared" si="16"/>
        <v>0</v>
      </c>
      <c r="AJ335" s="98">
        <f t="shared" si="16"/>
        <v>0</v>
      </c>
      <c r="AK335" s="99">
        <f t="shared" si="16"/>
        <v>0</v>
      </c>
      <c r="AL335" s="97" t="str">
        <f>IF(SUM(AL334,AL329)=0,"",SUM(AL334,AL329))</f>
        <v/>
      </c>
      <c r="AM335" s="98">
        <f>SUM(AM334,AM329)</f>
        <v>0</v>
      </c>
      <c r="AN335" s="98">
        <f>SUM(AN334,AN329)</f>
        <v>0</v>
      </c>
      <c r="AO335" s="98">
        <f>SUM(AO334,AO329)</f>
        <v>0</v>
      </c>
      <c r="AP335" s="98">
        <f>SUM(AP334,AP329)</f>
        <v>0</v>
      </c>
      <c r="AQ335" s="99">
        <f>SUM(AQ334,AQ329)</f>
        <v>0</v>
      </c>
      <c r="AR335" s="97">
        <f t="shared" si="15"/>
        <v>0</v>
      </c>
      <c r="AS335" s="98"/>
      <c r="AT335" s="98"/>
      <c r="AU335" s="98"/>
      <c r="AV335" s="98"/>
      <c r="AW335" s="99"/>
    </row>
    <row r="336" spans="1:49" ht="15.75" customHeight="1" x14ac:dyDescent="0.2">
      <c r="A336" s="13"/>
      <c r="B336" s="13"/>
      <c r="C336" s="13"/>
      <c r="D336" s="13"/>
      <c r="E336" s="13"/>
      <c r="F336" s="13"/>
      <c r="G336" s="13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</row>
    <row r="337" spans="1:49" ht="12.75" customHeight="1" x14ac:dyDescent="0.2">
      <c r="A337" s="138" t="str">
        <f>回答先</f>
        <v>回答先：一般社団法人 日本自動車部品工業会　業務部</v>
      </c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9" t="str">
        <f>回答先メールアドレス</f>
        <v>gyoumu@japia.or.jp</v>
      </c>
      <c r="Q337" s="139"/>
      <c r="R337" s="139"/>
      <c r="S337" s="139"/>
      <c r="T337" s="139"/>
      <c r="U337" s="139"/>
      <c r="V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s="3" customFormat="1" ht="12.75" customHeight="1" x14ac:dyDescent="0.2">
      <c r="A338" s="140" t="str">
        <f>回答先_注釈</f>
        <v>　　　　(Excel形式で返送願います。)</v>
      </c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</row>
    <row r="339" spans="1:49" ht="12.75" customHeight="1" x14ac:dyDescent="0.2">
      <c r="AM339" s="141" t="str">
        <f>IF(支部コード="","",支部コード)</f>
        <v/>
      </c>
      <c r="AN339" s="142"/>
      <c r="AO339" s="142"/>
      <c r="AP339" s="145" t="s">
        <v>8</v>
      </c>
      <c r="AQ339" s="145"/>
      <c r="AR339" s="145"/>
      <c r="AS339" s="147" t="str">
        <f>IF(会員コード="","",会員コード)</f>
        <v/>
      </c>
      <c r="AT339" s="147"/>
      <c r="AU339" s="147"/>
      <c r="AV339" s="147"/>
      <c r="AW339" s="148"/>
    </row>
    <row r="340" spans="1:49" ht="12.75" customHeight="1" x14ac:dyDescent="0.2">
      <c r="AM340" s="143"/>
      <c r="AN340" s="144"/>
      <c r="AO340" s="144"/>
      <c r="AP340" s="146"/>
      <c r="AQ340" s="146"/>
      <c r="AR340" s="146"/>
      <c r="AS340" s="149"/>
      <c r="AT340" s="149"/>
      <c r="AU340" s="149"/>
      <c r="AV340" s="149"/>
      <c r="AW340" s="150"/>
    </row>
    <row r="341" spans="1:49" ht="12.75" customHeight="1" x14ac:dyDescent="0.2">
      <c r="AM341" s="4"/>
      <c r="AN341" s="4"/>
      <c r="AO341" s="4"/>
      <c r="AP341" s="5"/>
      <c r="AQ341" s="5"/>
      <c r="AR341" s="5"/>
      <c r="AS341" s="6"/>
      <c r="AT341" s="6"/>
      <c r="AU341" s="6"/>
      <c r="AV341" s="6"/>
      <c r="AW341" s="6"/>
    </row>
    <row r="342" spans="1:49" ht="12.75" customHeight="1" x14ac:dyDescent="0.2">
      <c r="O342" s="151" t="str">
        <f>タイトル</f>
        <v>２０22年度「自動車部品出荷動向調査（秘）」</v>
      </c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3"/>
    </row>
    <row r="343" spans="1:49" ht="12.75" customHeight="1" x14ac:dyDescent="0.2">
      <c r="O343" s="154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6"/>
    </row>
    <row r="344" spans="1:49" ht="12.75" customHeight="1" x14ac:dyDescent="0.2"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</row>
    <row r="345" spans="1:49" ht="21" customHeight="1" x14ac:dyDescent="0.2">
      <c r="A345" s="157" t="str">
        <f>概況</f>
        <v>Ⅰ.  会社概況（２０２3年３月３１日現在）</v>
      </c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8"/>
      <c r="X345" s="8"/>
      <c r="Y345" s="8"/>
      <c r="Z345" s="8"/>
      <c r="AA345" s="8"/>
      <c r="AB345" s="8"/>
      <c r="AC345" s="8"/>
      <c r="AD345" s="9">
        <f>マル秘</f>
        <v>0</v>
      </c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</row>
    <row r="346" spans="1:49" ht="15" customHeight="1" x14ac:dyDescent="0.2">
      <c r="B346" s="158" t="str">
        <f>会社名_タイトル</f>
        <v>会 社 名</v>
      </c>
      <c r="C346" s="159"/>
      <c r="D346" s="159"/>
      <c r="E346" s="160"/>
      <c r="F346" s="164" t="str">
        <f>IF(会社名="","",会社名)</f>
        <v/>
      </c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6"/>
      <c r="AG346" s="167" t="str">
        <f>AG304</f>
        <v>担当部署名</v>
      </c>
      <c r="AH346" s="167"/>
      <c r="AI346" s="167"/>
      <c r="AJ346" s="167"/>
      <c r="AK346" s="167"/>
      <c r="AL346" s="168">
        <f>担当部署名</f>
        <v>0</v>
      </c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70"/>
    </row>
    <row r="347" spans="1:49" ht="15" customHeight="1" x14ac:dyDescent="0.2">
      <c r="B347" s="161"/>
      <c r="C347" s="162"/>
      <c r="D347" s="162"/>
      <c r="E347" s="163"/>
      <c r="F347" s="164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6"/>
      <c r="AF347" s="10"/>
      <c r="AG347" s="167" t="str">
        <f>AG305</f>
        <v>担 当 者 名</v>
      </c>
      <c r="AH347" s="167"/>
      <c r="AI347" s="167"/>
      <c r="AJ347" s="167"/>
      <c r="AK347" s="167"/>
      <c r="AL347" s="168">
        <f>担当者名</f>
        <v>0</v>
      </c>
      <c r="AM347" s="171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2"/>
    </row>
    <row r="348" spans="1:49" ht="15" customHeight="1" x14ac:dyDescent="0.2">
      <c r="B348" s="173" t="str">
        <f>資本金_タイトル</f>
        <v>資 本 金</v>
      </c>
      <c r="C348" s="174"/>
      <c r="D348" s="174"/>
      <c r="E348" s="175"/>
      <c r="F348" s="176" t="str">
        <f>IF(資本金="","",資本金)</f>
        <v/>
      </c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8" t="str">
        <f>資本金_単位</f>
        <v>　百万円</v>
      </c>
      <c r="T348" s="178"/>
      <c r="U348" s="178"/>
      <c r="V348" s="179"/>
      <c r="AG348" s="167" t="str">
        <f>AG306</f>
        <v>Ｔ　Ｅ　Ｌ</v>
      </c>
      <c r="AH348" s="167"/>
      <c r="AI348" s="167"/>
      <c r="AJ348" s="167"/>
      <c r="AK348" s="167"/>
      <c r="AL348" s="168">
        <f>TEL</f>
        <v>0</v>
      </c>
      <c r="AM348" s="171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2"/>
    </row>
    <row r="349" spans="1:49" ht="15" customHeight="1" x14ac:dyDescent="0.2">
      <c r="B349" s="173" t="str">
        <f>従業員数_タイトル</f>
        <v>従業員数</v>
      </c>
      <c r="C349" s="174"/>
      <c r="D349" s="174"/>
      <c r="E349" s="175"/>
      <c r="F349" s="180" t="str">
        <f>従業員数_注釈</f>
        <v>※ 単独の正規従業員数</v>
      </c>
      <c r="G349" s="181"/>
      <c r="H349" s="181"/>
      <c r="I349" s="181"/>
      <c r="J349" s="181"/>
      <c r="K349" s="181"/>
      <c r="L349" s="181"/>
      <c r="M349" s="177" t="str">
        <f>IF(従業員数="","",従業員数)</f>
        <v/>
      </c>
      <c r="N349" s="177"/>
      <c r="O349" s="177"/>
      <c r="P349" s="177"/>
      <c r="Q349" s="177"/>
      <c r="R349" s="177"/>
      <c r="S349" s="178" t="str">
        <f>従業員数_単位</f>
        <v>　人</v>
      </c>
      <c r="T349" s="178"/>
      <c r="U349" s="178"/>
      <c r="V349" s="179"/>
      <c r="AG349" s="167" t="str">
        <f>AG307</f>
        <v>メールアドレス</v>
      </c>
      <c r="AH349" s="167"/>
      <c r="AI349" s="167"/>
      <c r="AJ349" s="167"/>
      <c r="AK349" s="167"/>
      <c r="AL349" s="168">
        <f>FAX</f>
        <v>0</v>
      </c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2"/>
    </row>
    <row r="350" spans="1:49" ht="15" customHeight="1" x14ac:dyDescent="0.2">
      <c r="A350" s="11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AG350" s="182"/>
      <c r="AH350" s="182"/>
      <c r="AI350" s="182"/>
      <c r="AJ350" s="182"/>
      <c r="AK350" s="182"/>
      <c r="AL350" s="183">
        <f>メールアドレス</f>
        <v>0</v>
      </c>
      <c r="AM350" s="183"/>
      <c r="AN350" s="183"/>
      <c r="AO350" s="183"/>
      <c r="AP350" s="183"/>
      <c r="AQ350" s="183"/>
      <c r="AR350" s="183"/>
      <c r="AS350" s="183"/>
      <c r="AT350" s="183"/>
      <c r="AU350" s="183"/>
      <c r="AV350" s="183"/>
      <c r="AW350" s="183"/>
    </row>
    <row r="351" spans="1:49" ht="21" customHeight="1" x14ac:dyDescent="0.2">
      <c r="A351" s="184" t="str">
        <f>出荷額1</f>
        <v>Ⅱ. （1）２０２2年度の貴社単独の自動車部品出荷額の状況（２０２2年４月～２０２3年３月までの出荷動向）</v>
      </c>
      <c r="B351" s="184"/>
      <c r="C351" s="184"/>
      <c r="D351" s="184"/>
      <c r="E351" s="184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  <c r="AA351" s="184"/>
      <c r="AB351" s="184"/>
      <c r="AC351" s="184"/>
      <c r="AD351" s="184"/>
      <c r="AE351" s="184"/>
      <c r="AF351" s="184"/>
      <c r="AG351" s="184"/>
      <c r="AH351" s="184"/>
      <c r="AI351" s="184"/>
      <c r="AJ351" s="184"/>
      <c r="AK351" s="184"/>
      <c r="AL351" s="184"/>
      <c r="AM351" s="184"/>
      <c r="AN351" s="184"/>
      <c r="AO351" s="184"/>
      <c r="AP351" s="184"/>
      <c r="AQ351" s="184"/>
      <c r="AR351" s="184"/>
      <c r="AS351" s="184"/>
      <c r="AT351" s="184"/>
      <c r="AU351" s="184"/>
      <c r="AV351" s="184"/>
      <c r="AW351" s="184"/>
    </row>
    <row r="352" spans="1:49" ht="13.5" customHeight="1" x14ac:dyDescent="0.2">
      <c r="B352" s="185" t="s">
        <v>18</v>
      </c>
      <c r="C352" s="186"/>
      <c r="D352" s="186"/>
      <c r="E352" s="186"/>
      <c r="F352" s="186"/>
      <c r="G352" s="187"/>
      <c r="H352" s="186" t="str">
        <f>部品出荷額_A</f>
        <v>自動車部品出荷額 [A]</v>
      </c>
      <c r="I352" s="186"/>
      <c r="J352" s="186"/>
      <c r="K352" s="186"/>
      <c r="L352" s="186"/>
      <c r="M352" s="186"/>
      <c r="N352" s="186"/>
      <c r="O352" s="186"/>
      <c r="P352" s="186"/>
      <c r="Q352" s="187"/>
      <c r="R352" s="185" t="str">
        <f>部品出荷額以外_B</f>
        <v>自動車部品出荷額以外 [B]</v>
      </c>
      <c r="S352" s="186"/>
      <c r="T352" s="186"/>
      <c r="U352" s="186"/>
      <c r="V352" s="186"/>
      <c r="W352" s="186"/>
      <c r="X352" s="186"/>
      <c r="Y352" s="186"/>
      <c r="Z352" s="186"/>
      <c r="AA352" s="187"/>
      <c r="AB352" s="194" t="str">
        <f>売上高_C</f>
        <v>合計 [C] （=[A]+[B]）
※貴社単独の売上高です</v>
      </c>
      <c r="AC352" s="195"/>
      <c r="AD352" s="195"/>
      <c r="AE352" s="195"/>
      <c r="AF352" s="195"/>
      <c r="AG352" s="195"/>
      <c r="AH352" s="195"/>
      <c r="AI352" s="195"/>
      <c r="AJ352" s="195"/>
      <c r="AK352" s="196"/>
      <c r="AO352" s="301" t="s">
        <v>95</v>
      </c>
      <c r="AP352" s="302"/>
      <c r="AQ352" s="302"/>
      <c r="AR352" s="302"/>
      <c r="AS352" s="302"/>
      <c r="AT352" s="302"/>
      <c r="AU352" s="302"/>
      <c r="AV352" s="302"/>
      <c r="AW352" s="303"/>
    </row>
    <row r="353" spans="1:49" ht="13.5" customHeight="1" x14ac:dyDescent="0.2">
      <c r="A353" s="8"/>
      <c r="B353" s="188"/>
      <c r="C353" s="189"/>
      <c r="D353" s="189"/>
      <c r="E353" s="189"/>
      <c r="F353" s="189"/>
      <c r="G353" s="190"/>
      <c r="H353" s="189"/>
      <c r="I353" s="189"/>
      <c r="J353" s="189"/>
      <c r="K353" s="189"/>
      <c r="L353" s="189"/>
      <c r="M353" s="189"/>
      <c r="N353" s="189"/>
      <c r="O353" s="192"/>
      <c r="P353" s="192"/>
      <c r="Q353" s="193"/>
      <c r="R353" s="191"/>
      <c r="S353" s="192"/>
      <c r="T353" s="192"/>
      <c r="U353" s="192"/>
      <c r="V353" s="192"/>
      <c r="W353" s="192"/>
      <c r="X353" s="192"/>
      <c r="Y353" s="192"/>
      <c r="Z353" s="192"/>
      <c r="AA353" s="193"/>
      <c r="AB353" s="197"/>
      <c r="AC353" s="198"/>
      <c r="AD353" s="198"/>
      <c r="AE353" s="198"/>
      <c r="AF353" s="198"/>
      <c r="AG353" s="198"/>
      <c r="AH353" s="198"/>
      <c r="AI353" s="198"/>
      <c r="AJ353" s="198"/>
      <c r="AK353" s="199"/>
      <c r="AO353" s="355"/>
      <c r="AP353" s="306"/>
      <c r="AQ353" s="306"/>
      <c r="AR353" s="306"/>
      <c r="AS353" s="306"/>
      <c r="AT353" s="306"/>
      <c r="AU353" s="306"/>
      <c r="AV353" s="306"/>
      <c r="AW353" s="307"/>
    </row>
    <row r="354" spans="1:49" ht="13.5" customHeight="1" x14ac:dyDescent="0.2">
      <c r="A354" s="8"/>
      <c r="B354" s="188"/>
      <c r="C354" s="189"/>
      <c r="D354" s="189"/>
      <c r="E354" s="189"/>
      <c r="F354" s="189"/>
      <c r="G354" s="189"/>
      <c r="H354" s="200"/>
      <c r="I354" s="201"/>
      <c r="J354" s="201"/>
      <c r="K354" s="201"/>
      <c r="L354" s="201"/>
      <c r="M354" s="201"/>
      <c r="N354" s="202"/>
      <c r="O354" s="209" t="s">
        <v>19</v>
      </c>
      <c r="P354" s="209"/>
      <c r="Q354" s="210"/>
      <c r="R354" s="200"/>
      <c r="S354" s="201"/>
      <c r="T354" s="201"/>
      <c r="U354" s="201"/>
      <c r="V354" s="201"/>
      <c r="W354" s="201"/>
      <c r="X354" s="202"/>
      <c r="Y354" s="214" t="s">
        <v>19</v>
      </c>
      <c r="Z354" s="209"/>
      <c r="AA354" s="210"/>
      <c r="AB354" s="200"/>
      <c r="AC354" s="201"/>
      <c r="AD354" s="201"/>
      <c r="AE354" s="201"/>
      <c r="AF354" s="201"/>
      <c r="AG354" s="201"/>
      <c r="AH354" s="202"/>
      <c r="AI354" s="214" t="s">
        <v>19</v>
      </c>
      <c r="AJ354" s="209"/>
      <c r="AK354" s="210"/>
      <c r="AO354" s="217"/>
      <c r="AP354" s="218"/>
      <c r="AQ354" s="218"/>
      <c r="AR354" s="218"/>
      <c r="AS354" s="218"/>
      <c r="AT354" s="218"/>
      <c r="AU354" s="219"/>
      <c r="AV354" s="226" t="s">
        <v>21</v>
      </c>
      <c r="AW354" s="227"/>
    </row>
    <row r="355" spans="1:49" ht="13.5" customHeight="1" x14ac:dyDescent="0.2">
      <c r="A355" s="8"/>
      <c r="B355" s="188"/>
      <c r="C355" s="189"/>
      <c r="D355" s="189"/>
      <c r="E355" s="189"/>
      <c r="F355" s="189"/>
      <c r="G355" s="189"/>
      <c r="H355" s="203"/>
      <c r="I355" s="204"/>
      <c r="J355" s="204"/>
      <c r="K355" s="204"/>
      <c r="L355" s="204"/>
      <c r="M355" s="204"/>
      <c r="N355" s="205"/>
      <c r="O355" s="157"/>
      <c r="P355" s="157"/>
      <c r="Q355" s="211"/>
      <c r="R355" s="203"/>
      <c r="S355" s="204"/>
      <c r="T355" s="204"/>
      <c r="U355" s="204"/>
      <c r="V355" s="204"/>
      <c r="W355" s="204"/>
      <c r="X355" s="205"/>
      <c r="Y355" s="215"/>
      <c r="Z355" s="157"/>
      <c r="AA355" s="211"/>
      <c r="AB355" s="203"/>
      <c r="AC355" s="204"/>
      <c r="AD355" s="204"/>
      <c r="AE355" s="204"/>
      <c r="AF355" s="204"/>
      <c r="AG355" s="204"/>
      <c r="AH355" s="205"/>
      <c r="AI355" s="215"/>
      <c r="AJ355" s="157"/>
      <c r="AK355" s="211"/>
      <c r="AO355" s="220"/>
      <c r="AP355" s="221"/>
      <c r="AQ355" s="221"/>
      <c r="AR355" s="221"/>
      <c r="AS355" s="221"/>
      <c r="AT355" s="221"/>
      <c r="AU355" s="222"/>
      <c r="AV355" s="228"/>
      <c r="AW355" s="229"/>
    </row>
    <row r="356" spans="1:49" ht="13.5" customHeight="1" x14ac:dyDescent="0.2">
      <c r="A356" s="8"/>
      <c r="B356" s="191"/>
      <c r="C356" s="192"/>
      <c r="D356" s="192"/>
      <c r="E356" s="192"/>
      <c r="F356" s="192"/>
      <c r="G356" s="192"/>
      <c r="H356" s="206"/>
      <c r="I356" s="207"/>
      <c r="J356" s="207"/>
      <c r="K356" s="207"/>
      <c r="L356" s="207"/>
      <c r="M356" s="207"/>
      <c r="N356" s="208"/>
      <c r="O356" s="212"/>
      <c r="P356" s="212"/>
      <c r="Q356" s="213"/>
      <c r="R356" s="206"/>
      <c r="S356" s="207"/>
      <c r="T356" s="207"/>
      <c r="U356" s="207"/>
      <c r="V356" s="207"/>
      <c r="W356" s="207"/>
      <c r="X356" s="208"/>
      <c r="Y356" s="216"/>
      <c r="Z356" s="212"/>
      <c r="AA356" s="213"/>
      <c r="AB356" s="206"/>
      <c r="AC356" s="207"/>
      <c r="AD356" s="207"/>
      <c r="AE356" s="207"/>
      <c r="AF356" s="207"/>
      <c r="AG356" s="207"/>
      <c r="AH356" s="208"/>
      <c r="AI356" s="216"/>
      <c r="AJ356" s="212"/>
      <c r="AK356" s="213"/>
      <c r="AO356" s="223"/>
      <c r="AP356" s="224"/>
      <c r="AQ356" s="224"/>
      <c r="AR356" s="224"/>
      <c r="AS356" s="224"/>
      <c r="AT356" s="224"/>
      <c r="AU356" s="225"/>
      <c r="AV356" s="230"/>
      <c r="AW356" s="231"/>
    </row>
    <row r="357" spans="1:49" ht="13.5" customHeight="1" x14ac:dyDescent="0.2">
      <c r="A357" s="16"/>
      <c r="B357" s="16"/>
      <c r="C357" s="16"/>
      <c r="D357" s="16"/>
      <c r="E357" s="16"/>
      <c r="F357" s="16"/>
      <c r="G357" s="16"/>
      <c r="H357" s="17"/>
      <c r="I357" s="17"/>
      <c r="J357" s="17"/>
      <c r="K357" s="17"/>
      <c r="L357" s="17"/>
      <c r="M357" s="17"/>
      <c r="N357" s="17"/>
      <c r="O357" s="8"/>
      <c r="P357" s="8"/>
      <c r="Q357" s="8"/>
      <c r="R357" s="17"/>
      <c r="S357" s="17"/>
      <c r="T357" s="17"/>
      <c r="U357" s="17"/>
      <c r="V357" s="17"/>
      <c r="W357" s="17"/>
      <c r="X357" s="17"/>
      <c r="Y357" s="8"/>
      <c r="Z357" s="8"/>
      <c r="AA357" s="8"/>
      <c r="AB357" s="17"/>
      <c r="AC357" s="17"/>
      <c r="AD357" s="17"/>
      <c r="AE357" s="17"/>
      <c r="AF357" s="17"/>
      <c r="AG357" s="17"/>
      <c r="AH357" s="17"/>
      <c r="AI357" s="8"/>
      <c r="AJ357" s="8"/>
      <c r="AK357" s="8"/>
      <c r="AO357" s="18"/>
      <c r="AP357" s="18"/>
      <c r="AQ357" s="18"/>
      <c r="AR357" s="18"/>
      <c r="AS357" s="18"/>
      <c r="AT357" s="18"/>
      <c r="AU357" s="18"/>
      <c r="AV357" s="19"/>
      <c r="AW357" s="19"/>
    </row>
    <row r="358" spans="1:49" ht="16.5" customHeight="1" x14ac:dyDescent="0.2">
      <c r="B358" s="232" t="str">
        <f>出荷額2</f>
        <v>（2）自動車部品出荷額 [A] の内訳</v>
      </c>
      <c r="C358" s="232"/>
      <c r="D358" s="232"/>
      <c r="E358" s="232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32"/>
      <c r="AU358" s="232"/>
      <c r="AV358" s="232"/>
      <c r="AW358" s="232"/>
    </row>
    <row r="359" spans="1:49" ht="15.75" customHeight="1" x14ac:dyDescent="0.2">
      <c r="A359" s="13"/>
      <c r="B359" s="121" t="s">
        <v>22</v>
      </c>
      <c r="C359" s="122"/>
      <c r="D359" s="122"/>
      <c r="E359" s="122"/>
      <c r="F359" s="122"/>
      <c r="G359" s="233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  <c r="X359" s="234"/>
      <c r="Y359" s="234"/>
      <c r="Z359" s="234"/>
      <c r="AA359" s="234"/>
      <c r="AB359" s="234"/>
      <c r="AC359" s="234"/>
      <c r="AD359" s="234"/>
      <c r="AE359" s="234"/>
      <c r="AF359" s="234"/>
      <c r="AG359" s="234"/>
      <c r="AH359" s="234"/>
      <c r="AI359" s="234"/>
      <c r="AJ359" s="234"/>
      <c r="AK359" s="234"/>
      <c r="AL359" s="234"/>
      <c r="AM359" s="234"/>
      <c r="AN359" s="234"/>
      <c r="AO359" s="234"/>
      <c r="AP359" s="234"/>
      <c r="AQ359" s="234"/>
      <c r="AR359" s="235" t="s">
        <v>23</v>
      </c>
      <c r="AS359" s="236"/>
      <c r="AT359" s="236"/>
      <c r="AU359" s="236"/>
      <c r="AV359" s="236"/>
      <c r="AW359" s="237"/>
    </row>
    <row r="360" spans="1:49" ht="15.75" customHeight="1" x14ac:dyDescent="0.2">
      <c r="A360" s="13"/>
      <c r="B360" s="135" t="s">
        <v>24</v>
      </c>
      <c r="C360" s="136"/>
      <c r="D360" s="136"/>
      <c r="E360" s="136"/>
      <c r="F360" s="136"/>
      <c r="G360" s="241"/>
      <c r="H360" s="242" t="str">
        <f>IF(ISNA(VLOOKUP(H359,'&lt;事務局使用&gt; 分類表'!$A$2:$B$200,2,FALSE)),"",VLOOKUP(H359,'&lt;事務局使用&gt; 分類表'!$A$2:$B$200,2,FALSE))</f>
        <v/>
      </c>
      <c r="I360" s="243"/>
      <c r="J360" s="243"/>
      <c r="K360" s="243"/>
      <c r="L360" s="243"/>
      <c r="M360" s="244"/>
      <c r="N360" s="242" t="str">
        <f>IF(ISNA(VLOOKUP(N359,'&lt;事務局使用&gt; 分類表'!$A$2:$B$200,2,FALSE)),"",VLOOKUP(N359,'&lt;事務局使用&gt; 分類表'!$A$2:$B$200,2,FALSE))</f>
        <v/>
      </c>
      <c r="O360" s="243"/>
      <c r="P360" s="243"/>
      <c r="Q360" s="243"/>
      <c r="R360" s="243"/>
      <c r="S360" s="244"/>
      <c r="T360" s="242" t="str">
        <f>IF(ISNA(VLOOKUP(T359,'&lt;事務局使用&gt; 分類表'!$A$2:$B$200,2,FALSE)),"",VLOOKUP(T359,'&lt;事務局使用&gt; 分類表'!$A$2:$B$200,2,FALSE))</f>
        <v/>
      </c>
      <c r="U360" s="243"/>
      <c r="V360" s="243"/>
      <c r="W360" s="243"/>
      <c r="X360" s="243"/>
      <c r="Y360" s="244"/>
      <c r="Z360" s="242" t="str">
        <f>IF(ISNA(VLOOKUP(Z359,'&lt;事務局使用&gt; 分類表'!$A$2:$B$200,2,FALSE)),"",VLOOKUP(Z359,'&lt;事務局使用&gt; 分類表'!$A$2:$B$200,2,FALSE))</f>
        <v/>
      </c>
      <c r="AA360" s="243"/>
      <c r="AB360" s="243"/>
      <c r="AC360" s="243"/>
      <c r="AD360" s="243"/>
      <c r="AE360" s="244"/>
      <c r="AF360" s="242" t="str">
        <f>IF(ISNA(VLOOKUP(AF359,'&lt;事務局使用&gt; 分類表'!$A$2:$B$200,2,FALSE)),"",VLOOKUP(AF359,'&lt;事務局使用&gt; 分類表'!$A$2:$B$200,2,FALSE))</f>
        <v/>
      </c>
      <c r="AG360" s="243"/>
      <c r="AH360" s="243"/>
      <c r="AI360" s="243"/>
      <c r="AJ360" s="243"/>
      <c r="AK360" s="244"/>
      <c r="AL360" s="242" t="str">
        <f>IF(ISNA(VLOOKUP(AL359,'&lt;事務局使用&gt; 分類表'!$A$2:$B$200,2,FALSE)),"",VLOOKUP(AL359,'&lt;事務局使用&gt; 分類表'!$A$2:$B$200,2,FALSE))</f>
        <v/>
      </c>
      <c r="AM360" s="243"/>
      <c r="AN360" s="243"/>
      <c r="AO360" s="243"/>
      <c r="AP360" s="243"/>
      <c r="AQ360" s="244"/>
      <c r="AR360" s="238"/>
      <c r="AS360" s="239"/>
      <c r="AT360" s="239"/>
      <c r="AU360" s="239"/>
      <c r="AV360" s="239"/>
      <c r="AW360" s="240"/>
    </row>
    <row r="361" spans="1:49" ht="15.75" customHeight="1" x14ac:dyDescent="0.2">
      <c r="A361" s="13"/>
      <c r="B361" s="119" t="s">
        <v>25</v>
      </c>
      <c r="C361" s="245"/>
      <c r="D361" s="122" t="s">
        <v>26</v>
      </c>
      <c r="E361" s="122"/>
      <c r="F361" s="125" t="s">
        <v>27</v>
      </c>
      <c r="G361" s="126"/>
      <c r="H361" s="127"/>
      <c r="I361" s="128"/>
      <c r="J361" s="128"/>
      <c r="K361" s="128"/>
      <c r="L361" s="128"/>
      <c r="M361" s="129"/>
      <c r="N361" s="127"/>
      <c r="O361" s="128"/>
      <c r="P361" s="128"/>
      <c r="Q361" s="128"/>
      <c r="R361" s="128"/>
      <c r="S361" s="129"/>
      <c r="T361" s="127"/>
      <c r="U361" s="128"/>
      <c r="V361" s="128"/>
      <c r="W361" s="128"/>
      <c r="X361" s="128"/>
      <c r="Y361" s="129"/>
      <c r="Z361" s="127"/>
      <c r="AA361" s="128"/>
      <c r="AB361" s="128"/>
      <c r="AC361" s="128"/>
      <c r="AD361" s="128"/>
      <c r="AE361" s="129"/>
      <c r="AF361" s="127"/>
      <c r="AG361" s="128"/>
      <c r="AH361" s="128"/>
      <c r="AI361" s="128"/>
      <c r="AJ361" s="128"/>
      <c r="AK361" s="129"/>
      <c r="AL361" s="127"/>
      <c r="AM361" s="128"/>
      <c r="AN361" s="128"/>
      <c r="AO361" s="128"/>
      <c r="AP361" s="128"/>
      <c r="AQ361" s="129"/>
      <c r="AR361" s="130">
        <f>IF(H$401="",SUM(H25:AQ25,H67:AQ67,H109:AQ109,H151:AQ151,H193:AQ193,H235:AQ235,H277:AQ277,H319:AQ319,H361:AQ361),"")</f>
        <v>0</v>
      </c>
      <c r="AS361" s="131"/>
      <c r="AT361" s="131"/>
      <c r="AU361" s="131"/>
      <c r="AV361" s="131"/>
      <c r="AW361" s="132"/>
    </row>
    <row r="362" spans="1:49" ht="15.75" customHeight="1" x14ac:dyDescent="0.2">
      <c r="A362" s="13"/>
      <c r="B362" s="119"/>
      <c r="C362" s="246"/>
      <c r="D362" s="124"/>
      <c r="E362" s="124"/>
      <c r="F362" s="133" t="s">
        <v>28</v>
      </c>
      <c r="G362" s="134"/>
      <c r="H362" s="100"/>
      <c r="I362" s="101"/>
      <c r="J362" s="101"/>
      <c r="K362" s="101"/>
      <c r="L362" s="101"/>
      <c r="M362" s="102"/>
      <c r="N362" s="100"/>
      <c r="O362" s="101"/>
      <c r="P362" s="101"/>
      <c r="Q362" s="101"/>
      <c r="R362" s="101"/>
      <c r="S362" s="102"/>
      <c r="T362" s="100"/>
      <c r="U362" s="101"/>
      <c r="V362" s="101"/>
      <c r="W362" s="101"/>
      <c r="X362" s="101"/>
      <c r="Y362" s="102"/>
      <c r="Z362" s="100"/>
      <c r="AA362" s="101"/>
      <c r="AB362" s="101"/>
      <c r="AC362" s="101"/>
      <c r="AD362" s="101"/>
      <c r="AE362" s="102"/>
      <c r="AF362" s="100"/>
      <c r="AG362" s="101"/>
      <c r="AH362" s="101"/>
      <c r="AI362" s="101"/>
      <c r="AJ362" s="101"/>
      <c r="AK362" s="102"/>
      <c r="AL362" s="100"/>
      <c r="AM362" s="101"/>
      <c r="AN362" s="101"/>
      <c r="AO362" s="101"/>
      <c r="AP362" s="101"/>
      <c r="AQ362" s="102"/>
      <c r="AR362" s="103">
        <f t="shared" ref="AR362:AR377" si="17">IF(H$401="",SUM(H26:AQ26,H68:AQ68,H110:AQ110,H152:AQ152,H194:AQ194,H236:AQ236,H278:AQ278,H320:AQ320,H362:AQ362),"")</f>
        <v>0</v>
      </c>
      <c r="AS362" s="104"/>
      <c r="AT362" s="104"/>
      <c r="AU362" s="104"/>
      <c r="AV362" s="104"/>
      <c r="AW362" s="105"/>
    </row>
    <row r="363" spans="1:49" ht="15.75" customHeight="1" x14ac:dyDescent="0.2">
      <c r="A363" s="13"/>
      <c r="B363" s="119"/>
      <c r="C363" s="246"/>
      <c r="D363" s="124" t="s">
        <v>29</v>
      </c>
      <c r="E363" s="124"/>
      <c r="F363" s="133" t="s">
        <v>30</v>
      </c>
      <c r="G363" s="134"/>
      <c r="H363" s="100"/>
      <c r="I363" s="101"/>
      <c r="J363" s="101"/>
      <c r="K363" s="101"/>
      <c r="L363" s="101"/>
      <c r="M363" s="102"/>
      <c r="N363" s="100"/>
      <c r="O363" s="101"/>
      <c r="P363" s="101"/>
      <c r="Q363" s="101"/>
      <c r="R363" s="101"/>
      <c r="S363" s="102"/>
      <c r="T363" s="100"/>
      <c r="U363" s="101"/>
      <c r="V363" s="101"/>
      <c r="W363" s="101"/>
      <c r="X363" s="101"/>
      <c r="Y363" s="102"/>
      <c r="Z363" s="100"/>
      <c r="AA363" s="101"/>
      <c r="AB363" s="101"/>
      <c r="AC363" s="101"/>
      <c r="AD363" s="101"/>
      <c r="AE363" s="102"/>
      <c r="AF363" s="100"/>
      <c r="AG363" s="101"/>
      <c r="AH363" s="101"/>
      <c r="AI363" s="101"/>
      <c r="AJ363" s="101"/>
      <c r="AK363" s="102"/>
      <c r="AL363" s="100"/>
      <c r="AM363" s="101"/>
      <c r="AN363" s="101"/>
      <c r="AO363" s="101"/>
      <c r="AP363" s="101"/>
      <c r="AQ363" s="102"/>
      <c r="AR363" s="103">
        <f t="shared" si="17"/>
        <v>0</v>
      </c>
      <c r="AS363" s="104"/>
      <c r="AT363" s="104"/>
      <c r="AU363" s="104"/>
      <c r="AV363" s="104"/>
      <c r="AW363" s="105"/>
    </row>
    <row r="364" spans="1:49" ht="15.75" customHeight="1" x14ac:dyDescent="0.2">
      <c r="A364" s="13"/>
      <c r="B364" s="119"/>
      <c r="C364" s="246"/>
      <c r="D364" s="124"/>
      <c r="E364" s="124"/>
      <c r="F364" s="133" t="s">
        <v>31</v>
      </c>
      <c r="G364" s="134"/>
      <c r="H364" s="100"/>
      <c r="I364" s="101"/>
      <c r="J364" s="101"/>
      <c r="K364" s="101"/>
      <c r="L364" s="101"/>
      <c r="M364" s="102"/>
      <c r="N364" s="100"/>
      <c r="O364" s="101"/>
      <c r="P364" s="101"/>
      <c r="Q364" s="101"/>
      <c r="R364" s="101"/>
      <c r="S364" s="102"/>
      <c r="T364" s="100"/>
      <c r="U364" s="101"/>
      <c r="V364" s="101"/>
      <c r="W364" s="101"/>
      <c r="X364" s="101"/>
      <c r="Y364" s="102"/>
      <c r="Z364" s="100"/>
      <c r="AA364" s="101"/>
      <c r="AB364" s="101"/>
      <c r="AC364" s="101"/>
      <c r="AD364" s="101"/>
      <c r="AE364" s="102"/>
      <c r="AF364" s="100"/>
      <c r="AG364" s="101"/>
      <c r="AH364" s="101"/>
      <c r="AI364" s="101"/>
      <c r="AJ364" s="101"/>
      <c r="AK364" s="102"/>
      <c r="AL364" s="100"/>
      <c r="AM364" s="101"/>
      <c r="AN364" s="101"/>
      <c r="AO364" s="101"/>
      <c r="AP364" s="101"/>
      <c r="AQ364" s="102"/>
      <c r="AR364" s="103">
        <f t="shared" si="17"/>
        <v>0</v>
      </c>
      <c r="AS364" s="104"/>
      <c r="AT364" s="104"/>
      <c r="AU364" s="104"/>
      <c r="AV364" s="104"/>
      <c r="AW364" s="105"/>
    </row>
    <row r="365" spans="1:49" ht="15.75" customHeight="1" x14ac:dyDescent="0.2">
      <c r="A365" s="13"/>
      <c r="B365" s="119"/>
      <c r="C365" s="137" t="s">
        <v>32</v>
      </c>
      <c r="D365" s="133"/>
      <c r="E365" s="133"/>
      <c r="F365" s="133"/>
      <c r="G365" s="134"/>
      <c r="H365" s="100"/>
      <c r="I365" s="101"/>
      <c r="J365" s="101"/>
      <c r="K365" s="101"/>
      <c r="L365" s="101"/>
      <c r="M365" s="102"/>
      <c r="N365" s="100"/>
      <c r="O365" s="101"/>
      <c r="P365" s="101"/>
      <c r="Q365" s="101"/>
      <c r="R365" s="101"/>
      <c r="S365" s="102"/>
      <c r="T365" s="100"/>
      <c r="U365" s="101"/>
      <c r="V365" s="101"/>
      <c r="W365" s="101"/>
      <c r="X365" s="101"/>
      <c r="Y365" s="102"/>
      <c r="Z365" s="100"/>
      <c r="AA365" s="101"/>
      <c r="AB365" s="101"/>
      <c r="AC365" s="101"/>
      <c r="AD365" s="101"/>
      <c r="AE365" s="102"/>
      <c r="AF365" s="100"/>
      <c r="AG365" s="101"/>
      <c r="AH365" s="101"/>
      <c r="AI365" s="101"/>
      <c r="AJ365" s="101"/>
      <c r="AK365" s="102"/>
      <c r="AL365" s="100"/>
      <c r="AM365" s="101"/>
      <c r="AN365" s="101"/>
      <c r="AO365" s="101"/>
      <c r="AP365" s="101"/>
      <c r="AQ365" s="102"/>
      <c r="AR365" s="103">
        <f t="shared" si="17"/>
        <v>0</v>
      </c>
      <c r="AS365" s="104"/>
      <c r="AT365" s="104"/>
      <c r="AU365" s="104"/>
      <c r="AV365" s="104"/>
      <c r="AW365" s="105"/>
    </row>
    <row r="366" spans="1:49" ht="15.75" customHeight="1" x14ac:dyDescent="0.2">
      <c r="A366" s="13"/>
      <c r="B366" s="119"/>
      <c r="C366" s="137" t="s">
        <v>33</v>
      </c>
      <c r="D366" s="133"/>
      <c r="E366" s="133"/>
      <c r="F366" s="133"/>
      <c r="G366" s="134"/>
      <c r="H366" s="100"/>
      <c r="I366" s="101"/>
      <c r="J366" s="101"/>
      <c r="K366" s="101"/>
      <c r="L366" s="101"/>
      <c r="M366" s="102"/>
      <c r="N366" s="100"/>
      <c r="O366" s="101"/>
      <c r="P366" s="101"/>
      <c r="Q366" s="101"/>
      <c r="R366" s="101"/>
      <c r="S366" s="102"/>
      <c r="T366" s="100"/>
      <c r="U366" s="101"/>
      <c r="V366" s="101"/>
      <c r="W366" s="101"/>
      <c r="X366" s="101"/>
      <c r="Y366" s="102"/>
      <c r="Z366" s="100"/>
      <c r="AA366" s="101"/>
      <c r="AB366" s="101"/>
      <c r="AC366" s="101"/>
      <c r="AD366" s="101"/>
      <c r="AE366" s="102"/>
      <c r="AF366" s="100"/>
      <c r="AG366" s="101"/>
      <c r="AH366" s="101"/>
      <c r="AI366" s="101"/>
      <c r="AJ366" s="101"/>
      <c r="AK366" s="102"/>
      <c r="AL366" s="100"/>
      <c r="AM366" s="101"/>
      <c r="AN366" s="101"/>
      <c r="AO366" s="101"/>
      <c r="AP366" s="101"/>
      <c r="AQ366" s="102"/>
      <c r="AR366" s="103">
        <f t="shared" si="17"/>
        <v>0</v>
      </c>
      <c r="AS366" s="104"/>
      <c r="AT366" s="104"/>
      <c r="AU366" s="104"/>
      <c r="AV366" s="104"/>
      <c r="AW366" s="105"/>
    </row>
    <row r="367" spans="1:49" ht="15.75" customHeight="1" x14ac:dyDescent="0.2">
      <c r="A367" s="13"/>
      <c r="B367" s="119"/>
      <c r="C367" s="123" t="s">
        <v>34</v>
      </c>
      <c r="D367" s="124"/>
      <c r="E367" s="124"/>
      <c r="F367" s="133" t="s">
        <v>35</v>
      </c>
      <c r="G367" s="134"/>
      <c r="H367" s="100"/>
      <c r="I367" s="101"/>
      <c r="J367" s="101"/>
      <c r="K367" s="101"/>
      <c r="L367" s="101"/>
      <c r="M367" s="102"/>
      <c r="N367" s="100"/>
      <c r="O367" s="101"/>
      <c r="P367" s="101"/>
      <c r="Q367" s="101"/>
      <c r="R367" s="101"/>
      <c r="S367" s="102"/>
      <c r="T367" s="100"/>
      <c r="U367" s="101"/>
      <c r="V367" s="101"/>
      <c r="W367" s="101"/>
      <c r="X367" s="101"/>
      <c r="Y367" s="102"/>
      <c r="Z367" s="100"/>
      <c r="AA367" s="101"/>
      <c r="AB367" s="101"/>
      <c r="AC367" s="101"/>
      <c r="AD367" s="101"/>
      <c r="AE367" s="102"/>
      <c r="AF367" s="100"/>
      <c r="AG367" s="101"/>
      <c r="AH367" s="101"/>
      <c r="AI367" s="101"/>
      <c r="AJ367" s="101"/>
      <c r="AK367" s="102"/>
      <c r="AL367" s="100"/>
      <c r="AM367" s="101"/>
      <c r="AN367" s="101"/>
      <c r="AO367" s="101"/>
      <c r="AP367" s="101"/>
      <c r="AQ367" s="102"/>
      <c r="AR367" s="103">
        <f t="shared" si="17"/>
        <v>0</v>
      </c>
      <c r="AS367" s="104"/>
      <c r="AT367" s="104"/>
      <c r="AU367" s="104"/>
      <c r="AV367" s="104"/>
      <c r="AW367" s="105"/>
    </row>
    <row r="368" spans="1:49" ht="15.75" customHeight="1" x14ac:dyDescent="0.2">
      <c r="A368" s="13"/>
      <c r="B368" s="119"/>
      <c r="C368" s="123"/>
      <c r="D368" s="124"/>
      <c r="E368" s="124"/>
      <c r="F368" s="133" t="s">
        <v>36</v>
      </c>
      <c r="G368" s="134"/>
      <c r="H368" s="100"/>
      <c r="I368" s="101"/>
      <c r="J368" s="101"/>
      <c r="K368" s="101"/>
      <c r="L368" s="101"/>
      <c r="M368" s="102"/>
      <c r="N368" s="100"/>
      <c r="O368" s="101"/>
      <c r="P368" s="101"/>
      <c r="Q368" s="101"/>
      <c r="R368" s="101"/>
      <c r="S368" s="102"/>
      <c r="T368" s="100"/>
      <c r="U368" s="101"/>
      <c r="V368" s="101"/>
      <c r="W368" s="101"/>
      <c r="X368" s="101"/>
      <c r="Y368" s="102"/>
      <c r="Z368" s="100"/>
      <c r="AA368" s="101"/>
      <c r="AB368" s="101"/>
      <c r="AC368" s="101"/>
      <c r="AD368" s="101"/>
      <c r="AE368" s="102"/>
      <c r="AF368" s="100"/>
      <c r="AG368" s="101"/>
      <c r="AH368" s="101"/>
      <c r="AI368" s="101"/>
      <c r="AJ368" s="101"/>
      <c r="AK368" s="102"/>
      <c r="AL368" s="100"/>
      <c r="AM368" s="101"/>
      <c r="AN368" s="101"/>
      <c r="AO368" s="101"/>
      <c r="AP368" s="101"/>
      <c r="AQ368" s="102"/>
      <c r="AR368" s="103">
        <f t="shared" si="17"/>
        <v>0</v>
      </c>
      <c r="AS368" s="104"/>
      <c r="AT368" s="104"/>
      <c r="AU368" s="104"/>
      <c r="AV368" s="104"/>
      <c r="AW368" s="105"/>
    </row>
    <row r="369" spans="1:50" ht="15.75" customHeight="1" x14ac:dyDescent="0.2">
      <c r="A369" s="13"/>
      <c r="B369" s="119"/>
      <c r="C369" s="123" t="s">
        <v>37</v>
      </c>
      <c r="D369" s="124"/>
      <c r="E369" s="124"/>
      <c r="F369" s="133" t="s">
        <v>38</v>
      </c>
      <c r="G369" s="134"/>
      <c r="H369" s="100"/>
      <c r="I369" s="101"/>
      <c r="J369" s="101"/>
      <c r="K369" s="101"/>
      <c r="L369" s="101"/>
      <c r="M369" s="102"/>
      <c r="N369" s="100"/>
      <c r="O369" s="101"/>
      <c r="P369" s="101"/>
      <c r="Q369" s="101"/>
      <c r="R369" s="101"/>
      <c r="S369" s="102"/>
      <c r="T369" s="100"/>
      <c r="U369" s="101"/>
      <c r="V369" s="101"/>
      <c r="W369" s="101"/>
      <c r="X369" s="101"/>
      <c r="Y369" s="102"/>
      <c r="Z369" s="100"/>
      <c r="AA369" s="101"/>
      <c r="AB369" s="101"/>
      <c r="AC369" s="101"/>
      <c r="AD369" s="101"/>
      <c r="AE369" s="102"/>
      <c r="AF369" s="100"/>
      <c r="AG369" s="101"/>
      <c r="AH369" s="101"/>
      <c r="AI369" s="101"/>
      <c r="AJ369" s="101"/>
      <c r="AK369" s="102"/>
      <c r="AL369" s="100"/>
      <c r="AM369" s="101"/>
      <c r="AN369" s="101"/>
      <c r="AO369" s="101"/>
      <c r="AP369" s="101"/>
      <c r="AQ369" s="102"/>
      <c r="AR369" s="103">
        <f t="shared" si="17"/>
        <v>0</v>
      </c>
      <c r="AS369" s="104"/>
      <c r="AT369" s="104"/>
      <c r="AU369" s="104"/>
      <c r="AV369" s="104"/>
      <c r="AW369" s="105"/>
    </row>
    <row r="370" spans="1:50" ht="15.75" customHeight="1" x14ac:dyDescent="0.2">
      <c r="A370" s="13"/>
      <c r="B370" s="120"/>
      <c r="C370" s="135"/>
      <c r="D370" s="136"/>
      <c r="E370" s="136"/>
      <c r="F370" s="106" t="s">
        <v>39</v>
      </c>
      <c r="G370" s="107"/>
      <c r="H370" s="108"/>
      <c r="I370" s="109"/>
      <c r="J370" s="109"/>
      <c r="K370" s="109"/>
      <c r="L370" s="109"/>
      <c r="M370" s="110"/>
      <c r="N370" s="108"/>
      <c r="O370" s="109"/>
      <c r="P370" s="109"/>
      <c r="Q370" s="109"/>
      <c r="R370" s="109"/>
      <c r="S370" s="110"/>
      <c r="T370" s="108"/>
      <c r="U370" s="109"/>
      <c r="V370" s="109"/>
      <c r="W370" s="109"/>
      <c r="X370" s="109"/>
      <c r="Y370" s="110"/>
      <c r="Z370" s="108"/>
      <c r="AA370" s="109"/>
      <c r="AB370" s="109"/>
      <c r="AC370" s="109"/>
      <c r="AD370" s="109"/>
      <c r="AE370" s="110"/>
      <c r="AF370" s="108"/>
      <c r="AG370" s="109"/>
      <c r="AH370" s="109"/>
      <c r="AI370" s="109"/>
      <c r="AJ370" s="109"/>
      <c r="AK370" s="110"/>
      <c r="AL370" s="108"/>
      <c r="AM370" s="109"/>
      <c r="AN370" s="109"/>
      <c r="AO370" s="109"/>
      <c r="AP370" s="109"/>
      <c r="AQ370" s="110"/>
      <c r="AR370" s="111">
        <f t="shared" si="17"/>
        <v>0</v>
      </c>
      <c r="AS370" s="112"/>
      <c r="AT370" s="112"/>
      <c r="AU370" s="112"/>
      <c r="AV370" s="112"/>
      <c r="AW370" s="113"/>
    </row>
    <row r="371" spans="1:50" ht="15.75" customHeight="1" x14ac:dyDescent="0.2">
      <c r="A371" s="13"/>
      <c r="B371" s="114" t="s">
        <v>40</v>
      </c>
      <c r="C371" s="117"/>
      <c r="D371" s="117"/>
      <c r="E371" s="117"/>
      <c r="F371" s="117"/>
      <c r="G371" s="118"/>
      <c r="H371" s="97" t="str">
        <f>IF(SUM(H361:M370)=0,"",SUM(H361:M370))</f>
        <v/>
      </c>
      <c r="I371" s="98">
        <f>SUM(I361:I370)</f>
        <v>0</v>
      </c>
      <c r="J371" s="98">
        <f>SUM(J361:J370)</f>
        <v>0</v>
      </c>
      <c r="K371" s="98">
        <f>SUM(K361:K370)</f>
        <v>0</v>
      </c>
      <c r="L371" s="98">
        <f>SUM(L361:L370)</f>
        <v>0</v>
      </c>
      <c r="M371" s="99">
        <f>SUM(M361:M370)</f>
        <v>0</v>
      </c>
      <c r="N371" s="97" t="str">
        <f>IF(SUM(N361:S370)=0,"",SUM(N361:S370))</f>
        <v/>
      </c>
      <c r="O371" s="98">
        <f>SUM(O361:O370)</f>
        <v>0</v>
      </c>
      <c r="P371" s="98">
        <f>SUM(P361:P370)</f>
        <v>0</v>
      </c>
      <c r="Q371" s="98">
        <f>SUM(Q361:Q370)</f>
        <v>0</v>
      </c>
      <c r="R371" s="98">
        <f>SUM(R361:R370)</f>
        <v>0</v>
      </c>
      <c r="S371" s="99">
        <f>SUM(S361:S370)</f>
        <v>0</v>
      </c>
      <c r="T371" s="97" t="str">
        <f>IF(SUM(T361:Y370)=0,"",SUM(T361:Y370))</f>
        <v/>
      </c>
      <c r="U371" s="98">
        <f>SUM(U361:U370)</f>
        <v>0</v>
      </c>
      <c r="V371" s="98">
        <f>SUM(V361:V370)</f>
        <v>0</v>
      </c>
      <c r="W371" s="98">
        <f>SUM(W361:W370)</f>
        <v>0</v>
      </c>
      <c r="X371" s="98">
        <f>SUM(X361:X370)</f>
        <v>0</v>
      </c>
      <c r="Y371" s="99">
        <f>SUM(Y361:Y370)</f>
        <v>0</v>
      </c>
      <c r="Z371" s="97" t="str">
        <f>IF(SUM(Z361:AE370)=0,"",SUM(Z361:AE370))</f>
        <v/>
      </c>
      <c r="AA371" s="98">
        <f>SUM(AA361:AA370)</f>
        <v>0</v>
      </c>
      <c r="AB371" s="98">
        <f>SUM(AB361:AB370)</f>
        <v>0</v>
      </c>
      <c r="AC371" s="98">
        <f>SUM(AC361:AC370)</f>
        <v>0</v>
      </c>
      <c r="AD371" s="98">
        <f>SUM(AD361:AD370)</f>
        <v>0</v>
      </c>
      <c r="AE371" s="99">
        <f>SUM(AE361:AE370)</f>
        <v>0</v>
      </c>
      <c r="AF371" s="97" t="str">
        <f>IF(SUM(AF361:AK370)=0,"",SUM(AF361:AK370))</f>
        <v/>
      </c>
      <c r="AG371" s="98">
        <f>SUM(AG361:AG370)</f>
        <v>0</v>
      </c>
      <c r="AH371" s="98">
        <f>SUM(AH361:AH370)</f>
        <v>0</v>
      </c>
      <c r="AI371" s="98">
        <f>SUM(AI361:AI370)</f>
        <v>0</v>
      </c>
      <c r="AJ371" s="98">
        <f>SUM(AJ361:AJ370)</f>
        <v>0</v>
      </c>
      <c r="AK371" s="99">
        <f>SUM(AK361:AK370)</f>
        <v>0</v>
      </c>
      <c r="AL371" s="97" t="str">
        <f>IF(SUM(AL361:AQ370)=0,"",SUM(AL361:AQ370))</f>
        <v/>
      </c>
      <c r="AM371" s="98">
        <f>SUM(AM361:AM370)</f>
        <v>0</v>
      </c>
      <c r="AN371" s="98">
        <f>SUM(AN361:AN370)</f>
        <v>0</v>
      </c>
      <c r="AO371" s="98">
        <f>SUM(AO361:AO370)</f>
        <v>0</v>
      </c>
      <c r="AP371" s="98">
        <f>SUM(AP361:AP370)</f>
        <v>0</v>
      </c>
      <c r="AQ371" s="99">
        <f>SUM(AQ361:AQ370)</f>
        <v>0</v>
      </c>
      <c r="AR371" s="97">
        <f t="shared" si="17"/>
        <v>0</v>
      </c>
      <c r="AS371" s="98"/>
      <c r="AT371" s="98"/>
      <c r="AU371" s="98"/>
      <c r="AV371" s="98"/>
      <c r="AW371" s="99"/>
    </row>
    <row r="372" spans="1:50" ht="15.75" customHeight="1" x14ac:dyDescent="0.2">
      <c r="A372" s="13"/>
      <c r="B372" s="119" t="s">
        <v>41</v>
      </c>
      <c r="C372" s="121" t="s">
        <v>26</v>
      </c>
      <c r="D372" s="122"/>
      <c r="E372" s="122"/>
      <c r="F372" s="125" t="s">
        <v>42</v>
      </c>
      <c r="G372" s="126"/>
      <c r="H372" s="127"/>
      <c r="I372" s="128"/>
      <c r="J372" s="128"/>
      <c r="K372" s="128"/>
      <c r="L372" s="128"/>
      <c r="M372" s="129"/>
      <c r="N372" s="127"/>
      <c r="O372" s="128"/>
      <c r="P372" s="128"/>
      <c r="Q372" s="128"/>
      <c r="R372" s="128"/>
      <c r="S372" s="129"/>
      <c r="T372" s="127"/>
      <c r="U372" s="128"/>
      <c r="V372" s="128"/>
      <c r="W372" s="128"/>
      <c r="X372" s="128"/>
      <c r="Y372" s="129"/>
      <c r="Z372" s="127"/>
      <c r="AA372" s="128"/>
      <c r="AB372" s="128"/>
      <c r="AC372" s="128"/>
      <c r="AD372" s="128"/>
      <c r="AE372" s="129"/>
      <c r="AF372" s="127"/>
      <c r="AG372" s="128"/>
      <c r="AH372" s="128"/>
      <c r="AI372" s="128"/>
      <c r="AJ372" s="128"/>
      <c r="AK372" s="129"/>
      <c r="AL372" s="127"/>
      <c r="AM372" s="128"/>
      <c r="AN372" s="128"/>
      <c r="AO372" s="128"/>
      <c r="AP372" s="128"/>
      <c r="AQ372" s="129"/>
      <c r="AR372" s="130">
        <f t="shared" si="17"/>
        <v>0</v>
      </c>
      <c r="AS372" s="131"/>
      <c r="AT372" s="131"/>
      <c r="AU372" s="131"/>
      <c r="AV372" s="131"/>
      <c r="AW372" s="132"/>
    </row>
    <row r="373" spans="1:50" ht="15.75" customHeight="1" x14ac:dyDescent="0.2">
      <c r="A373" s="13"/>
      <c r="B373" s="119"/>
      <c r="C373" s="123"/>
      <c r="D373" s="124"/>
      <c r="E373" s="124"/>
      <c r="F373" s="133" t="s">
        <v>43</v>
      </c>
      <c r="G373" s="134"/>
      <c r="H373" s="100"/>
      <c r="I373" s="101"/>
      <c r="J373" s="101"/>
      <c r="K373" s="101"/>
      <c r="L373" s="101"/>
      <c r="M373" s="102"/>
      <c r="N373" s="100"/>
      <c r="O373" s="101"/>
      <c r="P373" s="101"/>
      <c r="Q373" s="101"/>
      <c r="R373" s="101"/>
      <c r="S373" s="102"/>
      <c r="T373" s="100"/>
      <c r="U373" s="101"/>
      <c r="V373" s="101"/>
      <c r="W373" s="101"/>
      <c r="X373" s="101"/>
      <c r="Y373" s="102"/>
      <c r="Z373" s="100"/>
      <c r="AA373" s="101"/>
      <c r="AB373" s="101"/>
      <c r="AC373" s="101"/>
      <c r="AD373" s="101"/>
      <c r="AE373" s="102"/>
      <c r="AF373" s="100"/>
      <c r="AG373" s="101"/>
      <c r="AH373" s="101"/>
      <c r="AI373" s="101"/>
      <c r="AJ373" s="101"/>
      <c r="AK373" s="102"/>
      <c r="AL373" s="100"/>
      <c r="AM373" s="101"/>
      <c r="AN373" s="101"/>
      <c r="AO373" s="101"/>
      <c r="AP373" s="101"/>
      <c r="AQ373" s="102"/>
      <c r="AR373" s="103">
        <f t="shared" si="17"/>
        <v>0</v>
      </c>
      <c r="AS373" s="104"/>
      <c r="AT373" s="104"/>
      <c r="AU373" s="104"/>
      <c r="AV373" s="104"/>
      <c r="AW373" s="105"/>
    </row>
    <row r="374" spans="1:50" ht="15.75" customHeight="1" x14ac:dyDescent="0.2">
      <c r="A374" s="13"/>
      <c r="B374" s="119"/>
      <c r="C374" s="123" t="s">
        <v>29</v>
      </c>
      <c r="D374" s="124"/>
      <c r="E374" s="124"/>
      <c r="F374" s="133" t="s">
        <v>44</v>
      </c>
      <c r="G374" s="134"/>
      <c r="H374" s="100"/>
      <c r="I374" s="101"/>
      <c r="J374" s="101"/>
      <c r="K374" s="101"/>
      <c r="L374" s="101"/>
      <c r="M374" s="102"/>
      <c r="N374" s="100"/>
      <c r="O374" s="101"/>
      <c r="P374" s="101"/>
      <c r="Q374" s="101"/>
      <c r="R374" s="101"/>
      <c r="S374" s="102"/>
      <c r="T374" s="100"/>
      <c r="U374" s="101"/>
      <c r="V374" s="101"/>
      <c r="W374" s="101"/>
      <c r="X374" s="101"/>
      <c r="Y374" s="102"/>
      <c r="Z374" s="100"/>
      <c r="AA374" s="101"/>
      <c r="AB374" s="101"/>
      <c r="AC374" s="101"/>
      <c r="AD374" s="101"/>
      <c r="AE374" s="102"/>
      <c r="AF374" s="100"/>
      <c r="AG374" s="101"/>
      <c r="AH374" s="101"/>
      <c r="AI374" s="101"/>
      <c r="AJ374" s="101"/>
      <c r="AK374" s="102"/>
      <c r="AL374" s="100"/>
      <c r="AM374" s="101"/>
      <c r="AN374" s="101"/>
      <c r="AO374" s="101"/>
      <c r="AP374" s="101"/>
      <c r="AQ374" s="102"/>
      <c r="AR374" s="103">
        <f t="shared" si="17"/>
        <v>0</v>
      </c>
      <c r="AS374" s="104"/>
      <c r="AT374" s="104"/>
      <c r="AU374" s="104"/>
      <c r="AV374" s="104"/>
      <c r="AW374" s="105"/>
    </row>
    <row r="375" spans="1:50" ht="15.75" customHeight="1" x14ac:dyDescent="0.2">
      <c r="A375" s="13"/>
      <c r="B375" s="120"/>
      <c r="C375" s="135"/>
      <c r="D375" s="136"/>
      <c r="E375" s="136"/>
      <c r="F375" s="106" t="s">
        <v>45</v>
      </c>
      <c r="G375" s="107"/>
      <c r="H375" s="108"/>
      <c r="I375" s="109"/>
      <c r="J375" s="109"/>
      <c r="K375" s="109"/>
      <c r="L375" s="109"/>
      <c r="M375" s="110"/>
      <c r="N375" s="108"/>
      <c r="O375" s="109"/>
      <c r="P375" s="109"/>
      <c r="Q375" s="109"/>
      <c r="R375" s="109"/>
      <c r="S375" s="110"/>
      <c r="T375" s="108"/>
      <c r="U375" s="109"/>
      <c r="V375" s="109"/>
      <c r="W375" s="109"/>
      <c r="X375" s="109"/>
      <c r="Y375" s="110"/>
      <c r="Z375" s="108"/>
      <c r="AA375" s="109"/>
      <c r="AB375" s="109"/>
      <c r="AC375" s="109"/>
      <c r="AD375" s="109"/>
      <c r="AE375" s="110"/>
      <c r="AF375" s="108"/>
      <c r="AG375" s="109"/>
      <c r="AH375" s="109"/>
      <c r="AI375" s="109"/>
      <c r="AJ375" s="109"/>
      <c r="AK375" s="110"/>
      <c r="AL375" s="108"/>
      <c r="AM375" s="109"/>
      <c r="AN375" s="109"/>
      <c r="AO375" s="109"/>
      <c r="AP375" s="109"/>
      <c r="AQ375" s="110"/>
      <c r="AR375" s="111">
        <f t="shared" si="17"/>
        <v>0</v>
      </c>
      <c r="AS375" s="112"/>
      <c r="AT375" s="112"/>
      <c r="AU375" s="112"/>
      <c r="AV375" s="112"/>
      <c r="AW375" s="113"/>
    </row>
    <row r="376" spans="1:50" ht="15.75" customHeight="1" x14ac:dyDescent="0.2">
      <c r="A376" s="13"/>
      <c r="B376" s="114" t="s">
        <v>46</v>
      </c>
      <c r="C376" s="115"/>
      <c r="D376" s="115"/>
      <c r="E376" s="115"/>
      <c r="F376" s="115"/>
      <c r="G376" s="116"/>
      <c r="H376" s="97" t="str">
        <f>IF(SUM(H372:M375)=0,"",SUM(H372:M375))</f>
        <v/>
      </c>
      <c r="I376" s="98">
        <f>SUM(I372:I375)</f>
        <v>0</v>
      </c>
      <c r="J376" s="98">
        <f>SUM(J372:J375)</f>
        <v>0</v>
      </c>
      <c r="K376" s="98">
        <f>SUM(K372:K375)</f>
        <v>0</v>
      </c>
      <c r="L376" s="98">
        <f>SUM(L372:L375)</f>
        <v>0</v>
      </c>
      <c r="M376" s="99">
        <f>SUM(M372:M375)</f>
        <v>0</v>
      </c>
      <c r="N376" s="97" t="str">
        <f>IF(SUM(N372:S375)=0,"",SUM(N372:S375))</f>
        <v/>
      </c>
      <c r="O376" s="98">
        <f>SUM(O372:O375)</f>
        <v>0</v>
      </c>
      <c r="P376" s="98">
        <f>SUM(P372:P375)</f>
        <v>0</v>
      </c>
      <c r="Q376" s="98">
        <f>SUM(Q372:Q375)</f>
        <v>0</v>
      </c>
      <c r="R376" s="98">
        <f>SUM(R372:R375)</f>
        <v>0</v>
      </c>
      <c r="S376" s="99">
        <f>SUM(S372:S375)</f>
        <v>0</v>
      </c>
      <c r="T376" s="97" t="str">
        <f>IF(SUM(T372:Y375)=0,"",SUM(T372:Y375))</f>
        <v/>
      </c>
      <c r="U376" s="98">
        <f>SUM(U372:U375)</f>
        <v>0</v>
      </c>
      <c r="V376" s="98">
        <f>SUM(V372:V375)</f>
        <v>0</v>
      </c>
      <c r="W376" s="98">
        <f>SUM(W372:W375)</f>
        <v>0</v>
      </c>
      <c r="X376" s="98">
        <f>SUM(X372:X375)</f>
        <v>0</v>
      </c>
      <c r="Y376" s="99">
        <f>SUM(Y372:Y375)</f>
        <v>0</v>
      </c>
      <c r="Z376" s="97" t="str">
        <f>IF(SUM(Z372:AE375)=0,"",SUM(Z372:AE375))</f>
        <v/>
      </c>
      <c r="AA376" s="98">
        <f>SUM(AA372:AA375)</f>
        <v>0</v>
      </c>
      <c r="AB376" s="98">
        <f>SUM(AB372:AB375)</f>
        <v>0</v>
      </c>
      <c r="AC376" s="98">
        <f>SUM(AC372:AC375)</f>
        <v>0</v>
      </c>
      <c r="AD376" s="98">
        <f>SUM(AD372:AD375)</f>
        <v>0</v>
      </c>
      <c r="AE376" s="99">
        <f>SUM(AE372:AE375)</f>
        <v>0</v>
      </c>
      <c r="AF376" s="97" t="str">
        <f>IF(SUM(AF372:AK375)=0,"",SUM(AF372:AK375))</f>
        <v/>
      </c>
      <c r="AG376" s="98">
        <f>SUM(AG372:AG375)</f>
        <v>0</v>
      </c>
      <c r="AH376" s="98">
        <f>SUM(AH372:AH375)</f>
        <v>0</v>
      </c>
      <c r="AI376" s="98">
        <f>SUM(AI372:AI375)</f>
        <v>0</v>
      </c>
      <c r="AJ376" s="98">
        <f>SUM(AJ372:AJ375)</f>
        <v>0</v>
      </c>
      <c r="AK376" s="99">
        <f>SUM(AK372:AK375)</f>
        <v>0</v>
      </c>
      <c r="AL376" s="97" t="str">
        <f>IF(SUM(AL372:AQ375)=0,"",SUM(AL372:AQ375))</f>
        <v/>
      </c>
      <c r="AM376" s="98">
        <f>SUM(AM372:AM375)</f>
        <v>0</v>
      </c>
      <c r="AN376" s="98">
        <f>SUM(AN372:AN375)</f>
        <v>0</v>
      </c>
      <c r="AO376" s="98">
        <f>SUM(AO372:AO375)</f>
        <v>0</v>
      </c>
      <c r="AP376" s="98">
        <f>SUM(AP372:AP375)</f>
        <v>0</v>
      </c>
      <c r="AQ376" s="99">
        <f>SUM(AQ372:AQ375)</f>
        <v>0</v>
      </c>
      <c r="AR376" s="97">
        <f t="shared" si="17"/>
        <v>0</v>
      </c>
      <c r="AS376" s="98"/>
      <c r="AT376" s="98"/>
      <c r="AU376" s="98"/>
      <c r="AV376" s="98"/>
      <c r="AW376" s="99"/>
    </row>
    <row r="377" spans="1:50" ht="15.75" customHeight="1" x14ac:dyDescent="0.2">
      <c r="A377" s="13"/>
      <c r="B377" s="94" t="s">
        <v>47</v>
      </c>
      <c r="C377" s="95"/>
      <c r="D377" s="95"/>
      <c r="E377" s="95"/>
      <c r="F377" s="95"/>
      <c r="G377" s="96"/>
      <c r="H377" s="97" t="str">
        <f>IF(SUM(H376,H371)=0,"",SUM(H376,H371))</f>
        <v/>
      </c>
      <c r="I377" s="98">
        <f>SUM(I376,I371)</f>
        <v>0</v>
      </c>
      <c r="J377" s="98">
        <f>SUM(J376,J371)</f>
        <v>0</v>
      </c>
      <c r="K377" s="98">
        <f>SUM(K376,K371)</f>
        <v>0</v>
      </c>
      <c r="L377" s="98">
        <f>SUM(L376,L371)</f>
        <v>0</v>
      </c>
      <c r="M377" s="99">
        <f>SUM(M376,M371)</f>
        <v>0</v>
      </c>
      <c r="N377" s="97" t="str">
        <f>IF(SUM(N376,N371)=0,"",SUM(N376,N371))</f>
        <v/>
      </c>
      <c r="O377" s="98">
        <f>SUM(O376,O371)</f>
        <v>0</v>
      </c>
      <c r="P377" s="98">
        <f>SUM(P376,P371)</f>
        <v>0</v>
      </c>
      <c r="Q377" s="98">
        <f>SUM(Q376,Q371)</f>
        <v>0</v>
      </c>
      <c r="R377" s="98">
        <f>SUM(R376,R371)</f>
        <v>0</v>
      </c>
      <c r="S377" s="99">
        <f>SUM(S376,S371)</f>
        <v>0</v>
      </c>
      <c r="T377" s="97" t="str">
        <f>IF(SUM(T376,T371)=0,"",SUM(T376,T371))</f>
        <v/>
      </c>
      <c r="U377" s="98">
        <f>SUM(U376,U371)</f>
        <v>0</v>
      </c>
      <c r="V377" s="98">
        <f>SUM(V376,V371)</f>
        <v>0</v>
      </c>
      <c r="W377" s="98">
        <f>SUM(W376,W371)</f>
        <v>0</v>
      </c>
      <c r="X377" s="98">
        <f>SUM(X376,X371)</f>
        <v>0</v>
      </c>
      <c r="Y377" s="99">
        <f>SUM(Y376,Y371)</f>
        <v>0</v>
      </c>
      <c r="Z377" s="97" t="str">
        <f>IF(SUM(Z376,Z371)=0,"",SUM(Z376,Z371))</f>
        <v/>
      </c>
      <c r="AA377" s="98">
        <f>SUM(AA376,AA371)</f>
        <v>0</v>
      </c>
      <c r="AB377" s="98">
        <f>SUM(AB376,AB371)</f>
        <v>0</v>
      </c>
      <c r="AC377" s="98">
        <f>SUM(AC376,AC371)</f>
        <v>0</v>
      </c>
      <c r="AD377" s="98">
        <f>SUM(AD376,AD371)</f>
        <v>0</v>
      </c>
      <c r="AE377" s="99">
        <f>SUM(AE376,AE371)</f>
        <v>0</v>
      </c>
      <c r="AF377" s="97" t="str">
        <f>IF(SUM(AF376,AF371)=0,"",SUM(AF376,AF371))</f>
        <v/>
      </c>
      <c r="AG377" s="98">
        <f t="shared" ref="AG377:AK377" si="18">SUM(AG376,AG371)</f>
        <v>0</v>
      </c>
      <c r="AH377" s="98">
        <f t="shared" si="18"/>
        <v>0</v>
      </c>
      <c r="AI377" s="98">
        <f t="shared" si="18"/>
        <v>0</v>
      </c>
      <c r="AJ377" s="98">
        <f t="shared" si="18"/>
        <v>0</v>
      </c>
      <c r="AK377" s="99">
        <f t="shared" si="18"/>
        <v>0</v>
      </c>
      <c r="AL377" s="97" t="str">
        <f>IF(SUM(AL376,AL371)=0,"",SUM(AL376,AL371))</f>
        <v/>
      </c>
      <c r="AM377" s="98">
        <f>SUM(AM376,AM371)</f>
        <v>0</v>
      </c>
      <c r="AN377" s="98">
        <f>SUM(AN376,AN371)</f>
        <v>0</v>
      </c>
      <c r="AO377" s="98">
        <f>SUM(AO376,AO371)</f>
        <v>0</v>
      </c>
      <c r="AP377" s="98">
        <f>SUM(AP376,AP371)</f>
        <v>0</v>
      </c>
      <c r="AQ377" s="99">
        <f>SUM(AQ376,AQ371)</f>
        <v>0</v>
      </c>
      <c r="AR377" s="97">
        <f t="shared" si="17"/>
        <v>0</v>
      </c>
      <c r="AS377" s="98"/>
      <c r="AT377" s="98"/>
      <c r="AU377" s="98"/>
      <c r="AV377" s="98"/>
      <c r="AW377" s="99"/>
    </row>
    <row r="378" spans="1:50" ht="15.75" customHeight="1" x14ac:dyDescent="0.2">
      <c r="A378" s="13"/>
      <c r="B378" s="13"/>
      <c r="C378" s="13"/>
      <c r="D378" s="13"/>
      <c r="E378" s="13"/>
      <c r="F378" s="13"/>
      <c r="G378" s="13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5"/>
    </row>
    <row r="379" spans="1:50" ht="12.75" customHeight="1" x14ac:dyDescent="0.2">
      <c r="A379" s="138" t="str">
        <f>回答先</f>
        <v>回答先：一般社団法人 日本自動車部品工業会　業務部</v>
      </c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9" t="str">
        <f>回答先メールアドレス</f>
        <v>gyoumu@japia.or.jp</v>
      </c>
      <c r="Q379" s="139"/>
      <c r="R379" s="139"/>
      <c r="S379" s="139"/>
      <c r="T379" s="139"/>
      <c r="U379" s="139"/>
      <c r="V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50" s="3" customFormat="1" ht="12.75" customHeight="1" x14ac:dyDescent="0.2">
      <c r="A380" s="140" t="str">
        <f>回答先_注釈</f>
        <v>　　　　(Excel形式で返送願います。)</v>
      </c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</row>
    <row r="381" spans="1:50" ht="12.75" customHeight="1" x14ac:dyDescent="0.2">
      <c r="AM381" s="141" t="str">
        <f>IF(支部コード="","",支部コード)</f>
        <v/>
      </c>
      <c r="AN381" s="142"/>
      <c r="AO381" s="142"/>
      <c r="AP381" s="145" t="s">
        <v>8</v>
      </c>
      <c r="AQ381" s="145"/>
      <c r="AR381" s="145"/>
      <c r="AS381" s="147" t="str">
        <f>IF(会員コード="","",会員コード)</f>
        <v/>
      </c>
      <c r="AT381" s="147"/>
      <c r="AU381" s="147"/>
      <c r="AV381" s="147"/>
      <c r="AW381" s="148"/>
    </row>
    <row r="382" spans="1:50" ht="12.75" customHeight="1" x14ac:dyDescent="0.2">
      <c r="AM382" s="143"/>
      <c r="AN382" s="144"/>
      <c r="AO382" s="144"/>
      <c r="AP382" s="146"/>
      <c r="AQ382" s="146"/>
      <c r="AR382" s="146"/>
      <c r="AS382" s="149"/>
      <c r="AT382" s="149"/>
      <c r="AU382" s="149"/>
      <c r="AV382" s="149"/>
      <c r="AW382" s="150"/>
    </row>
    <row r="383" spans="1:50" ht="12.75" customHeight="1" x14ac:dyDescent="0.2">
      <c r="AM383" s="4"/>
      <c r="AN383" s="4"/>
      <c r="AO383" s="4"/>
      <c r="AP383" s="5"/>
      <c r="AQ383" s="5"/>
      <c r="AR383" s="5"/>
      <c r="AS383" s="6"/>
      <c r="AT383" s="6"/>
      <c r="AU383" s="6"/>
      <c r="AV383" s="6"/>
      <c r="AW383" s="6"/>
    </row>
    <row r="384" spans="1:50" ht="12.75" customHeight="1" x14ac:dyDescent="0.2">
      <c r="O384" s="151" t="str">
        <f>タイトル</f>
        <v>２０22年度「自動車部品出荷動向調査（秘）」</v>
      </c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3"/>
    </row>
    <row r="385" spans="1:49" ht="12.75" customHeight="1" x14ac:dyDescent="0.2">
      <c r="O385" s="154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6"/>
    </row>
    <row r="386" spans="1:49" ht="12.75" customHeight="1" x14ac:dyDescent="0.2"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</row>
    <row r="387" spans="1:49" ht="21" customHeight="1" x14ac:dyDescent="0.2">
      <c r="A387" s="157" t="str">
        <f>概況</f>
        <v>Ⅰ.  会社概況（２０２3年３月３１日現在）</v>
      </c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8"/>
      <c r="X387" s="8"/>
      <c r="Y387" s="8"/>
      <c r="Z387" s="8"/>
      <c r="AA387" s="8"/>
      <c r="AB387" s="8"/>
      <c r="AC387" s="8"/>
      <c r="AD387" s="9">
        <f>マル秘</f>
        <v>0</v>
      </c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</row>
    <row r="388" spans="1:49" ht="15" customHeight="1" x14ac:dyDescent="0.2">
      <c r="B388" s="158" t="str">
        <f>会社名_タイトル</f>
        <v>会 社 名</v>
      </c>
      <c r="C388" s="159"/>
      <c r="D388" s="159"/>
      <c r="E388" s="160"/>
      <c r="F388" s="164" t="str">
        <f>IF(会社名="","",会社名)</f>
        <v/>
      </c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6"/>
      <c r="AG388" s="167" t="str">
        <f>AG346</f>
        <v>担当部署名</v>
      </c>
      <c r="AH388" s="167"/>
      <c r="AI388" s="167"/>
      <c r="AJ388" s="167"/>
      <c r="AK388" s="167"/>
      <c r="AL388" s="168">
        <f>担当部署名</f>
        <v>0</v>
      </c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70"/>
    </row>
    <row r="389" spans="1:49" ht="15" customHeight="1" x14ac:dyDescent="0.2">
      <c r="B389" s="161"/>
      <c r="C389" s="162"/>
      <c r="D389" s="162"/>
      <c r="E389" s="163"/>
      <c r="F389" s="164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6"/>
      <c r="AF389" s="10"/>
      <c r="AG389" s="167" t="str">
        <f>AG347</f>
        <v>担 当 者 名</v>
      </c>
      <c r="AH389" s="167"/>
      <c r="AI389" s="167"/>
      <c r="AJ389" s="167"/>
      <c r="AK389" s="167"/>
      <c r="AL389" s="168">
        <f>担当者名</f>
        <v>0</v>
      </c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2"/>
    </row>
    <row r="390" spans="1:49" ht="15" customHeight="1" x14ac:dyDescent="0.2">
      <c r="B390" s="173" t="str">
        <f>資本金_タイトル</f>
        <v>資 本 金</v>
      </c>
      <c r="C390" s="174"/>
      <c r="D390" s="174"/>
      <c r="E390" s="175"/>
      <c r="F390" s="176" t="str">
        <f>IF(資本金="","",資本金)</f>
        <v/>
      </c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8" t="str">
        <f>資本金_単位</f>
        <v>　百万円</v>
      </c>
      <c r="T390" s="178"/>
      <c r="U390" s="178"/>
      <c r="V390" s="179"/>
      <c r="AG390" s="167" t="str">
        <f>AG348</f>
        <v>Ｔ　Ｅ　Ｌ</v>
      </c>
      <c r="AH390" s="167"/>
      <c r="AI390" s="167"/>
      <c r="AJ390" s="167"/>
      <c r="AK390" s="167"/>
      <c r="AL390" s="168">
        <f>TEL</f>
        <v>0</v>
      </c>
      <c r="AM390" s="171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2"/>
    </row>
    <row r="391" spans="1:49" ht="15" customHeight="1" x14ac:dyDescent="0.2">
      <c r="B391" s="173" t="str">
        <f>従業員数_タイトル</f>
        <v>従業員数</v>
      </c>
      <c r="C391" s="174"/>
      <c r="D391" s="174"/>
      <c r="E391" s="175"/>
      <c r="F391" s="180" t="str">
        <f>従業員数_注釈</f>
        <v>※ 単独の正規従業員数</v>
      </c>
      <c r="G391" s="181"/>
      <c r="H391" s="181"/>
      <c r="I391" s="181"/>
      <c r="J391" s="181"/>
      <c r="K391" s="181"/>
      <c r="L391" s="181"/>
      <c r="M391" s="177" t="str">
        <f>IF(従業員数="","",従業員数)</f>
        <v/>
      </c>
      <c r="N391" s="177"/>
      <c r="O391" s="177"/>
      <c r="P391" s="177"/>
      <c r="Q391" s="177"/>
      <c r="R391" s="177"/>
      <c r="S391" s="178" t="str">
        <f>従業員数_単位</f>
        <v>　人</v>
      </c>
      <c r="T391" s="178"/>
      <c r="U391" s="178"/>
      <c r="V391" s="179"/>
      <c r="AG391" s="167" t="str">
        <f>AG349</f>
        <v>メールアドレス</v>
      </c>
      <c r="AH391" s="167"/>
      <c r="AI391" s="167"/>
      <c r="AJ391" s="167"/>
      <c r="AK391" s="167"/>
      <c r="AL391" s="168">
        <f>FAX</f>
        <v>0</v>
      </c>
      <c r="AM391" s="171"/>
      <c r="AN391" s="171"/>
      <c r="AO391" s="171"/>
      <c r="AP391" s="171"/>
      <c r="AQ391" s="171"/>
      <c r="AR391" s="171"/>
      <c r="AS391" s="171"/>
      <c r="AT391" s="171"/>
      <c r="AU391" s="171"/>
      <c r="AV391" s="171"/>
      <c r="AW391" s="172"/>
    </row>
    <row r="392" spans="1:49" ht="15" customHeight="1" x14ac:dyDescent="0.2">
      <c r="A392" s="11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AG392" s="182"/>
      <c r="AH392" s="182"/>
      <c r="AI392" s="182"/>
      <c r="AJ392" s="182"/>
      <c r="AK392" s="182"/>
      <c r="AL392" s="183">
        <f>メールアドレス</f>
        <v>0</v>
      </c>
      <c r="AM392" s="183"/>
      <c r="AN392" s="183"/>
      <c r="AO392" s="183"/>
      <c r="AP392" s="183"/>
      <c r="AQ392" s="183"/>
      <c r="AR392" s="183"/>
      <c r="AS392" s="183"/>
      <c r="AT392" s="183"/>
      <c r="AU392" s="183"/>
      <c r="AV392" s="183"/>
      <c r="AW392" s="183"/>
    </row>
    <row r="393" spans="1:49" ht="21" customHeight="1" x14ac:dyDescent="0.2">
      <c r="A393" s="184" t="str">
        <f>出荷額1</f>
        <v>Ⅱ. （1）２０２2年度の貴社単独の自動車部品出荷額の状況（２０２2年４月～２０２3年３月までの出荷動向）</v>
      </c>
      <c r="B393" s="184"/>
      <c r="C393" s="184"/>
      <c r="D393" s="184"/>
      <c r="E393" s="184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  <c r="AA393" s="184"/>
      <c r="AB393" s="184"/>
      <c r="AC393" s="184"/>
      <c r="AD393" s="184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84"/>
      <c r="AS393" s="184"/>
      <c r="AT393" s="184"/>
      <c r="AU393" s="184"/>
      <c r="AV393" s="184"/>
      <c r="AW393" s="184"/>
    </row>
    <row r="394" spans="1:49" ht="13.5" customHeight="1" x14ac:dyDescent="0.2">
      <c r="B394" s="185" t="s">
        <v>18</v>
      </c>
      <c r="C394" s="186"/>
      <c r="D394" s="186"/>
      <c r="E394" s="186"/>
      <c r="F394" s="186"/>
      <c r="G394" s="187"/>
      <c r="H394" s="186" t="str">
        <f>部品出荷額_A</f>
        <v>自動車部品出荷額 [A]</v>
      </c>
      <c r="I394" s="186"/>
      <c r="J394" s="186"/>
      <c r="K394" s="186"/>
      <c r="L394" s="186"/>
      <c r="M394" s="186"/>
      <c r="N394" s="186"/>
      <c r="O394" s="186"/>
      <c r="P394" s="186"/>
      <c r="Q394" s="187"/>
      <c r="R394" s="185" t="str">
        <f>部品出荷額以外_B</f>
        <v>自動車部品出荷額以外 [B]</v>
      </c>
      <c r="S394" s="186"/>
      <c r="T394" s="186"/>
      <c r="U394" s="186"/>
      <c r="V394" s="186"/>
      <c r="W394" s="186"/>
      <c r="X394" s="186"/>
      <c r="Y394" s="186"/>
      <c r="Z394" s="186"/>
      <c r="AA394" s="187"/>
      <c r="AB394" s="194" t="str">
        <f>売上高_C</f>
        <v>合計 [C] （=[A]+[B]）
※貴社単独の売上高です</v>
      </c>
      <c r="AC394" s="195"/>
      <c r="AD394" s="195"/>
      <c r="AE394" s="195"/>
      <c r="AF394" s="195"/>
      <c r="AG394" s="195"/>
      <c r="AH394" s="195"/>
      <c r="AI394" s="195"/>
      <c r="AJ394" s="195"/>
      <c r="AK394" s="196"/>
      <c r="AO394" s="301" t="s">
        <v>95</v>
      </c>
      <c r="AP394" s="302"/>
      <c r="AQ394" s="302"/>
      <c r="AR394" s="302"/>
      <c r="AS394" s="302"/>
      <c r="AT394" s="302"/>
      <c r="AU394" s="302"/>
      <c r="AV394" s="302"/>
      <c r="AW394" s="303"/>
    </row>
    <row r="395" spans="1:49" ht="13.5" customHeight="1" x14ac:dyDescent="0.2">
      <c r="A395" s="8"/>
      <c r="B395" s="188"/>
      <c r="C395" s="189"/>
      <c r="D395" s="189"/>
      <c r="E395" s="189"/>
      <c r="F395" s="189"/>
      <c r="G395" s="190"/>
      <c r="H395" s="189"/>
      <c r="I395" s="189"/>
      <c r="J395" s="189"/>
      <c r="K395" s="189"/>
      <c r="L395" s="189"/>
      <c r="M395" s="189"/>
      <c r="N395" s="189"/>
      <c r="O395" s="192"/>
      <c r="P395" s="192"/>
      <c r="Q395" s="193"/>
      <c r="R395" s="191"/>
      <c r="S395" s="192"/>
      <c r="T395" s="192"/>
      <c r="U395" s="192"/>
      <c r="V395" s="192"/>
      <c r="W395" s="192"/>
      <c r="X395" s="192"/>
      <c r="Y395" s="192"/>
      <c r="Z395" s="192"/>
      <c r="AA395" s="193"/>
      <c r="AB395" s="197"/>
      <c r="AC395" s="198"/>
      <c r="AD395" s="198"/>
      <c r="AE395" s="198"/>
      <c r="AF395" s="198"/>
      <c r="AG395" s="198"/>
      <c r="AH395" s="198"/>
      <c r="AI395" s="198"/>
      <c r="AJ395" s="198"/>
      <c r="AK395" s="199"/>
      <c r="AO395" s="355"/>
      <c r="AP395" s="306"/>
      <c r="AQ395" s="306"/>
      <c r="AR395" s="306"/>
      <c r="AS395" s="306"/>
      <c r="AT395" s="306"/>
      <c r="AU395" s="306"/>
      <c r="AV395" s="306"/>
      <c r="AW395" s="307"/>
    </row>
    <row r="396" spans="1:49" ht="13.5" customHeight="1" x14ac:dyDescent="0.2">
      <c r="A396" s="8"/>
      <c r="B396" s="188"/>
      <c r="C396" s="189"/>
      <c r="D396" s="189"/>
      <c r="E396" s="189"/>
      <c r="F396" s="189"/>
      <c r="G396" s="189"/>
      <c r="H396" s="200"/>
      <c r="I396" s="201"/>
      <c r="J396" s="201"/>
      <c r="K396" s="201"/>
      <c r="L396" s="201"/>
      <c r="M396" s="201"/>
      <c r="N396" s="202"/>
      <c r="O396" s="209" t="s">
        <v>19</v>
      </c>
      <c r="P396" s="209"/>
      <c r="Q396" s="210"/>
      <c r="R396" s="200"/>
      <c r="S396" s="201"/>
      <c r="T396" s="201"/>
      <c r="U396" s="201"/>
      <c r="V396" s="201"/>
      <c r="W396" s="201"/>
      <c r="X396" s="202"/>
      <c r="Y396" s="214" t="s">
        <v>19</v>
      </c>
      <c r="Z396" s="209"/>
      <c r="AA396" s="210"/>
      <c r="AB396" s="200"/>
      <c r="AC396" s="201"/>
      <c r="AD396" s="201"/>
      <c r="AE396" s="201"/>
      <c r="AF396" s="201"/>
      <c r="AG396" s="201"/>
      <c r="AH396" s="202"/>
      <c r="AI396" s="214" t="s">
        <v>19</v>
      </c>
      <c r="AJ396" s="209"/>
      <c r="AK396" s="210"/>
      <c r="AO396" s="217"/>
      <c r="AP396" s="218"/>
      <c r="AQ396" s="218"/>
      <c r="AR396" s="218"/>
      <c r="AS396" s="218"/>
      <c r="AT396" s="218"/>
      <c r="AU396" s="219"/>
      <c r="AV396" s="226" t="s">
        <v>21</v>
      </c>
      <c r="AW396" s="227"/>
    </row>
    <row r="397" spans="1:49" ht="13.5" customHeight="1" x14ac:dyDescent="0.2">
      <c r="A397" s="8"/>
      <c r="B397" s="188"/>
      <c r="C397" s="189"/>
      <c r="D397" s="189"/>
      <c r="E397" s="189"/>
      <c r="F397" s="189"/>
      <c r="G397" s="189"/>
      <c r="H397" s="203"/>
      <c r="I397" s="204"/>
      <c r="J397" s="204"/>
      <c r="K397" s="204"/>
      <c r="L397" s="204"/>
      <c r="M397" s="204"/>
      <c r="N397" s="205"/>
      <c r="O397" s="157"/>
      <c r="P397" s="157"/>
      <c r="Q397" s="211"/>
      <c r="R397" s="203"/>
      <c r="S397" s="204"/>
      <c r="T397" s="204"/>
      <c r="U397" s="204"/>
      <c r="V397" s="204"/>
      <c r="W397" s="204"/>
      <c r="X397" s="205"/>
      <c r="Y397" s="215"/>
      <c r="Z397" s="157"/>
      <c r="AA397" s="211"/>
      <c r="AB397" s="203"/>
      <c r="AC397" s="204"/>
      <c r="AD397" s="204"/>
      <c r="AE397" s="204"/>
      <c r="AF397" s="204"/>
      <c r="AG397" s="204"/>
      <c r="AH397" s="205"/>
      <c r="AI397" s="215"/>
      <c r="AJ397" s="157"/>
      <c r="AK397" s="211"/>
      <c r="AO397" s="220"/>
      <c r="AP397" s="221"/>
      <c r="AQ397" s="221"/>
      <c r="AR397" s="221"/>
      <c r="AS397" s="221"/>
      <c r="AT397" s="221"/>
      <c r="AU397" s="222"/>
      <c r="AV397" s="228"/>
      <c r="AW397" s="229"/>
    </row>
    <row r="398" spans="1:49" ht="13.5" customHeight="1" x14ac:dyDescent="0.2">
      <c r="A398" s="8"/>
      <c r="B398" s="191"/>
      <c r="C398" s="192"/>
      <c r="D398" s="192"/>
      <c r="E398" s="192"/>
      <c r="F398" s="192"/>
      <c r="G398" s="192"/>
      <c r="H398" s="206"/>
      <c r="I398" s="207"/>
      <c r="J398" s="207"/>
      <c r="K398" s="207"/>
      <c r="L398" s="207"/>
      <c r="M398" s="207"/>
      <c r="N398" s="208"/>
      <c r="O398" s="212"/>
      <c r="P398" s="212"/>
      <c r="Q398" s="213"/>
      <c r="R398" s="206"/>
      <c r="S398" s="207"/>
      <c r="T398" s="207"/>
      <c r="U398" s="207"/>
      <c r="V398" s="207"/>
      <c r="W398" s="207"/>
      <c r="X398" s="208"/>
      <c r="Y398" s="216"/>
      <c r="Z398" s="212"/>
      <c r="AA398" s="213"/>
      <c r="AB398" s="206"/>
      <c r="AC398" s="207"/>
      <c r="AD398" s="207"/>
      <c r="AE398" s="207"/>
      <c r="AF398" s="207"/>
      <c r="AG398" s="207"/>
      <c r="AH398" s="208"/>
      <c r="AI398" s="216"/>
      <c r="AJ398" s="212"/>
      <c r="AK398" s="213"/>
      <c r="AO398" s="223"/>
      <c r="AP398" s="224"/>
      <c r="AQ398" s="224"/>
      <c r="AR398" s="224"/>
      <c r="AS398" s="224"/>
      <c r="AT398" s="224"/>
      <c r="AU398" s="225"/>
      <c r="AV398" s="230"/>
      <c r="AW398" s="231"/>
    </row>
    <row r="399" spans="1:49" ht="13.5" customHeight="1" x14ac:dyDescent="0.2">
      <c r="A399" s="16"/>
      <c r="B399" s="16"/>
      <c r="C399" s="16"/>
      <c r="D399" s="16"/>
      <c r="E399" s="16"/>
      <c r="F399" s="16"/>
      <c r="G399" s="16"/>
      <c r="H399" s="17"/>
      <c r="I399" s="17"/>
      <c r="J399" s="17"/>
      <c r="K399" s="17"/>
      <c r="L399" s="17"/>
      <c r="M399" s="17"/>
      <c r="N399" s="17"/>
      <c r="O399" s="8"/>
      <c r="P399" s="8"/>
      <c r="Q399" s="8"/>
      <c r="R399" s="17"/>
      <c r="S399" s="17"/>
      <c r="T399" s="17"/>
      <c r="U399" s="17"/>
      <c r="V399" s="17"/>
      <c r="W399" s="17"/>
      <c r="X399" s="17"/>
      <c r="Y399" s="8"/>
      <c r="Z399" s="8"/>
      <c r="AA399" s="8"/>
      <c r="AB399" s="17"/>
      <c r="AC399" s="17"/>
      <c r="AD399" s="17"/>
      <c r="AE399" s="17"/>
      <c r="AF399" s="17"/>
      <c r="AG399" s="17"/>
      <c r="AH399" s="17"/>
      <c r="AI399" s="8"/>
      <c r="AJ399" s="8"/>
      <c r="AK399" s="8"/>
      <c r="AO399" s="18"/>
      <c r="AP399" s="18"/>
      <c r="AQ399" s="18"/>
      <c r="AR399" s="18"/>
      <c r="AS399" s="18"/>
      <c r="AT399" s="18"/>
      <c r="AU399" s="18"/>
      <c r="AV399" s="19"/>
      <c r="AW399" s="19"/>
    </row>
    <row r="400" spans="1:49" ht="16.5" customHeight="1" x14ac:dyDescent="0.2">
      <c r="B400" s="232" t="str">
        <f>出荷額2</f>
        <v>（2）自動車部品出荷額 [A] の内訳</v>
      </c>
      <c r="C400" s="232"/>
      <c r="D400" s="232"/>
      <c r="E400" s="232"/>
      <c r="F400" s="232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2"/>
      <c r="AB400" s="232"/>
      <c r="AC400" s="232"/>
      <c r="AD400" s="232"/>
      <c r="AE400" s="232"/>
      <c r="AF400" s="232"/>
      <c r="AG400" s="232"/>
      <c r="AH400" s="232"/>
      <c r="AI400" s="232"/>
      <c r="AJ400" s="232"/>
      <c r="AK400" s="232"/>
      <c r="AL400" s="232"/>
      <c r="AM400" s="232"/>
      <c r="AN400" s="232"/>
      <c r="AO400" s="232"/>
      <c r="AP400" s="232"/>
      <c r="AQ400" s="232"/>
      <c r="AR400" s="232"/>
      <c r="AS400" s="232"/>
      <c r="AT400" s="232"/>
      <c r="AU400" s="232"/>
      <c r="AV400" s="232"/>
      <c r="AW400" s="232"/>
    </row>
    <row r="401" spans="1:49" ht="15.75" customHeight="1" x14ac:dyDescent="0.2">
      <c r="A401" s="13"/>
      <c r="B401" s="121" t="s">
        <v>22</v>
      </c>
      <c r="C401" s="122"/>
      <c r="D401" s="122"/>
      <c r="E401" s="122"/>
      <c r="F401" s="122"/>
      <c r="G401" s="233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  <c r="Y401" s="234"/>
      <c r="Z401" s="234"/>
      <c r="AA401" s="234"/>
      <c r="AB401" s="234"/>
      <c r="AC401" s="234"/>
      <c r="AD401" s="234"/>
      <c r="AE401" s="234"/>
      <c r="AF401" s="234"/>
      <c r="AG401" s="234"/>
      <c r="AH401" s="234"/>
      <c r="AI401" s="234"/>
      <c r="AJ401" s="234"/>
      <c r="AK401" s="234"/>
      <c r="AL401" s="234"/>
      <c r="AM401" s="234"/>
      <c r="AN401" s="234"/>
      <c r="AO401" s="234"/>
      <c r="AP401" s="234"/>
      <c r="AQ401" s="234"/>
      <c r="AR401" s="235" t="s">
        <v>23</v>
      </c>
      <c r="AS401" s="236"/>
      <c r="AT401" s="236"/>
      <c r="AU401" s="236"/>
      <c r="AV401" s="236"/>
      <c r="AW401" s="237"/>
    </row>
    <row r="402" spans="1:49" ht="15.75" customHeight="1" x14ac:dyDescent="0.2">
      <c r="A402" s="13"/>
      <c r="B402" s="135" t="s">
        <v>24</v>
      </c>
      <c r="C402" s="136"/>
      <c r="D402" s="136"/>
      <c r="E402" s="136"/>
      <c r="F402" s="136"/>
      <c r="G402" s="241"/>
      <c r="H402" s="242" t="str">
        <f>IF(ISNA(VLOOKUP(H401,'&lt;事務局使用&gt; 分類表'!分類一覧,2,FALSE)),"",VLOOKUP(H401,'&lt;事務局使用&gt; 分類表'!分類一覧,2,FALSE))</f>
        <v/>
      </c>
      <c r="I402" s="243"/>
      <c r="J402" s="243"/>
      <c r="K402" s="243"/>
      <c r="L402" s="243"/>
      <c r="M402" s="244"/>
      <c r="N402" s="242" t="str">
        <f>IF(ISNA(VLOOKUP(N401,'&lt;事務局使用&gt; 分類表'!分類一覧,2,FALSE)),"",VLOOKUP(N401,'&lt;事務局使用&gt; 分類表'!分類一覧,2,FALSE))</f>
        <v/>
      </c>
      <c r="O402" s="243"/>
      <c r="P402" s="243"/>
      <c r="Q402" s="243"/>
      <c r="R402" s="243"/>
      <c r="S402" s="244"/>
      <c r="T402" s="242" t="str">
        <f>IF(ISNA(VLOOKUP(T401,'&lt;事務局使用&gt; 分類表'!分類一覧,2,FALSE)),"",VLOOKUP(T401,'&lt;事務局使用&gt; 分類表'!分類一覧,2,FALSE))</f>
        <v/>
      </c>
      <c r="U402" s="243"/>
      <c r="V402" s="243"/>
      <c r="W402" s="243"/>
      <c r="X402" s="243"/>
      <c r="Y402" s="244"/>
      <c r="Z402" s="242" t="str">
        <f>IF(ISNA(VLOOKUP(Z401,'&lt;事務局使用&gt; 分類表'!分類一覧,2,FALSE)),"",VLOOKUP(Z401,'&lt;事務局使用&gt; 分類表'!分類一覧,2,FALSE))</f>
        <v/>
      </c>
      <c r="AA402" s="243"/>
      <c r="AB402" s="243"/>
      <c r="AC402" s="243"/>
      <c r="AD402" s="243"/>
      <c r="AE402" s="244"/>
      <c r="AF402" s="242" t="str">
        <f>IF(ISNA(VLOOKUP(AF401,'&lt;事務局使用&gt; 分類表'!分類一覧,2,FALSE)),"",VLOOKUP(AF401,'&lt;事務局使用&gt; 分類表'!分類一覧,2,FALSE))</f>
        <v/>
      </c>
      <c r="AG402" s="243"/>
      <c r="AH402" s="243"/>
      <c r="AI402" s="243"/>
      <c r="AJ402" s="243"/>
      <c r="AK402" s="244"/>
      <c r="AL402" s="242" t="str">
        <f>IF(ISNA(VLOOKUP(AL401,'&lt;事務局使用&gt; 分類表'!分類一覧,2,FALSE)),"",VLOOKUP(AL401,'&lt;事務局使用&gt; 分類表'!分類一覧,2,FALSE))</f>
        <v/>
      </c>
      <c r="AM402" s="243"/>
      <c r="AN402" s="243"/>
      <c r="AO402" s="243"/>
      <c r="AP402" s="243"/>
      <c r="AQ402" s="244"/>
      <c r="AR402" s="238"/>
      <c r="AS402" s="239"/>
      <c r="AT402" s="239"/>
      <c r="AU402" s="239"/>
      <c r="AV402" s="239"/>
      <c r="AW402" s="240"/>
    </row>
    <row r="403" spans="1:49" ht="15.75" customHeight="1" x14ac:dyDescent="0.2">
      <c r="A403" s="13"/>
      <c r="B403" s="119" t="s">
        <v>25</v>
      </c>
      <c r="C403" s="245"/>
      <c r="D403" s="122" t="s">
        <v>26</v>
      </c>
      <c r="E403" s="122"/>
      <c r="F403" s="125" t="s">
        <v>27</v>
      </c>
      <c r="G403" s="126"/>
      <c r="H403" s="127"/>
      <c r="I403" s="128"/>
      <c r="J403" s="128"/>
      <c r="K403" s="128"/>
      <c r="L403" s="128"/>
      <c r="M403" s="129"/>
      <c r="N403" s="127"/>
      <c r="O403" s="128"/>
      <c r="P403" s="128"/>
      <c r="Q403" s="128"/>
      <c r="R403" s="128"/>
      <c r="S403" s="129"/>
      <c r="T403" s="127"/>
      <c r="U403" s="128"/>
      <c r="V403" s="128"/>
      <c r="W403" s="128"/>
      <c r="X403" s="128"/>
      <c r="Y403" s="129"/>
      <c r="Z403" s="127"/>
      <c r="AA403" s="128"/>
      <c r="AB403" s="128"/>
      <c r="AC403" s="128"/>
      <c r="AD403" s="128"/>
      <c r="AE403" s="129"/>
      <c r="AF403" s="127"/>
      <c r="AG403" s="128"/>
      <c r="AH403" s="128"/>
      <c r="AI403" s="128"/>
      <c r="AJ403" s="128"/>
      <c r="AK403" s="129"/>
      <c r="AL403" s="127"/>
      <c r="AM403" s="128"/>
      <c r="AN403" s="128"/>
      <c r="AO403" s="128"/>
      <c r="AP403" s="128"/>
      <c r="AQ403" s="129"/>
      <c r="AR403" s="130">
        <f>SUM(H25:AQ25,H67:AQ67,H109:AQ109,H151:AQ151,H193:AQ193,H235:AQ235,H277:AQ277,H319:AQ319,H361:AQ361,H403:AQ403)</f>
        <v>0</v>
      </c>
      <c r="AS403" s="131"/>
      <c r="AT403" s="131"/>
      <c r="AU403" s="131"/>
      <c r="AV403" s="131"/>
      <c r="AW403" s="132"/>
    </row>
    <row r="404" spans="1:49" ht="15.75" customHeight="1" x14ac:dyDescent="0.2">
      <c r="A404" s="13"/>
      <c r="B404" s="119"/>
      <c r="C404" s="246"/>
      <c r="D404" s="124"/>
      <c r="E404" s="124"/>
      <c r="F404" s="133" t="s">
        <v>28</v>
      </c>
      <c r="G404" s="134"/>
      <c r="H404" s="100"/>
      <c r="I404" s="101"/>
      <c r="J404" s="101"/>
      <c r="K404" s="101"/>
      <c r="L404" s="101"/>
      <c r="M404" s="102"/>
      <c r="N404" s="100"/>
      <c r="O404" s="101"/>
      <c r="P404" s="101"/>
      <c r="Q404" s="101"/>
      <c r="R404" s="101"/>
      <c r="S404" s="102"/>
      <c r="T404" s="100"/>
      <c r="U404" s="101"/>
      <c r="V404" s="101"/>
      <c r="W404" s="101"/>
      <c r="X404" s="101"/>
      <c r="Y404" s="102"/>
      <c r="Z404" s="100"/>
      <c r="AA404" s="101"/>
      <c r="AB404" s="101"/>
      <c r="AC404" s="101"/>
      <c r="AD404" s="101"/>
      <c r="AE404" s="102"/>
      <c r="AF404" s="100"/>
      <c r="AG404" s="101"/>
      <c r="AH404" s="101"/>
      <c r="AI404" s="101"/>
      <c r="AJ404" s="101"/>
      <c r="AK404" s="102"/>
      <c r="AL404" s="100"/>
      <c r="AM404" s="101"/>
      <c r="AN404" s="101"/>
      <c r="AO404" s="101"/>
      <c r="AP404" s="101"/>
      <c r="AQ404" s="102"/>
      <c r="AR404" s="103">
        <f t="shared" ref="AR404:AR419" si="19">SUM(H26:AQ26,H68:AQ68,H110:AQ110,H152:AQ152,H194:AQ194,H236:AQ236,H278:AQ278,H320:AQ320,H362:AQ362,H404:AQ404)</f>
        <v>0</v>
      </c>
      <c r="AS404" s="104"/>
      <c r="AT404" s="104"/>
      <c r="AU404" s="104"/>
      <c r="AV404" s="104"/>
      <c r="AW404" s="105"/>
    </row>
    <row r="405" spans="1:49" ht="15.75" customHeight="1" x14ac:dyDescent="0.2">
      <c r="A405" s="13"/>
      <c r="B405" s="119"/>
      <c r="C405" s="246"/>
      <c r="D405" s="124" t="s">
        <v>29</v>
      </c>
      <c r="E405" s="124"/>
      <c r="F405" s="133" t="s">
        <v>30</v>
      </c>
      <c r="G405" s="134"/>
      <c r="H405" s="100"/>
      <c r="I405" s="101"/>
      <c r="J405" s="101"/>
      <c r="K405" s="101"/>
      <c r="L405" s="101"/>
      <c r="M405" s="102"/>
      <c r="N405" s="100"/>
      <c r="O405" s="101"/>
      <c r="P405" s="101"/>
      <c r="Q405" s="101"/>
      <c r="R405" s="101"/>
      <c r="S405" s="102"/>
      <c r="T405" s="100"/>
      <c r="U405" s="101"/>
      <c r="V405" s="101"/>
      <c r="W405" s="101"/>
      <c r="X405" s="101"/>
      <c r="Y405" s="102"/>
      <c r="Z405" s="100"/>
      <c r="AA405" s="101"/>
      <c r="AB405" s="101"/>
      <c r="AC405" s="101"/>
      <c r="AD405" s="101"/>
      <c r="AE405" s="102"/>
      <c r="AF405" s="100"/>
      <c r="AG405" s="101"/>
      <c r="AH405" s="101"/>
      <c r="AI405" s="101"/>
      <c r="AJ405" s="101"/>
      <c r="AK405" s="102"/>
      <c r="AL405" s="100"/>
      <c r="AM405" s="101"/>
      <c r="AN405" s="101"/>
      <c r="AO405" s="101"/>
      <c r="AP405" s="101"/>
      <c r="AQ405" s="102"/>
      <c r="AR405" s="103">
        <f t="shared" si="19"/>
        <v>0</v>
      </c>
      <c r="AS405" s="104"/>
      <c r="AT405" s="104"/>
      <c r="AU405" s="104"/>
      <c r="AV405" s="104"/>
      <c r="AW405" s="105"/>
    </row>
    <row r="406" spans="1:49" ht="15.75" customHeight="1" x14ac:dyDescent="0.2">
      <c r="A406" s="13"/>
      <c r="B406" s="119"/>
      <c r="C406" s="246"/>
      <c r="D406" s="124"/>
      <c r="E406" s="124"/>
      <c r="F406" s="133" t="s">
        <v>31</v>
      </c>
      <c r="G406" s="134"/>
      <c r="H406" s="100"/>
      <c r="I406" s="101"/>
      <c r="J406" s="101"/>
      <c r="K406" s="101"/>
      <c r="L406" s="101"/>
      <c r="M406" s="102"/>
      <c r="N406" s="100"/>
      <c r="O406" s="101"/>
      <c r="P406" s="101"/>
      <c r="Q406" s="101"/>
      <c r="R406" s="101"/>
      <c r="S406" s="102"/>
      <c r="T406" s="100"/>
      <c r="U406" s="101"/>
      <c r="V406" s="101"/>
      <c r="W406" s="101"/>
      <c r="X406" s="101"/>
      <c r="Y406" s="102"/>
      <c r="Z406" s="100"/>
      <c r="AA406" s="101"/>
      <c r="AB406" s="101"/>
      <c r="AC406" s="101"/>
      <c r="AD406" s="101"/>
      <c r="AE406" s="102"/>
      <c r="AF406" s="100"/>
      <c r="AG406" s="101"/>
      <c r="AH406" s="101"/>
      <c r="AI406" s="101"/>
      <c r="AJ406" s="101"/>
      <c r="AK406" s="102"/>
      <c r="AL406" s="100"/>
      <c r="AM406" s="101"/>
      <c r="AN406" s="101"/>
      <c r="AO406" s="101"/>
      <c r="AP406" s="101"/>
      <c r="AQ406" s="102"/>
      <c r="AR406" s="103">
        <f t="shared" si="19"/>
        <v>0</v>
      </c>
      <c r="AS406" s="104"/>
      <c r="AT406" s="104"/>
      <c r="AU406" s="104"/>
      <c r="AV406" s="104"/>
      <c r="AW406" s="105"/>
    </row>
    <row r="407" spans="1:49" ht="15.75" customHeight="1" x14ac:dyDescent="0.2">
      <c r="A407" s="13"/>
      <c r="B407" s="119"/>
      <c r="C407" s="137" t="s">
        <v>32</v>
      </c>
      <c r="D407" s="133"/>
      <c r="E407" s="133"/>
      <c r="F407" s="133"/>
      <c r="G407" s="134"/>
      <c r="H407" s="100"/>
      <c r="I407" s="101"/>
      <c r="J407" s="101"/>
      <c r="K407" s="101"/>
      <c r="L407" s="101"/>
      <c r="M407" s="102"/>
      <c r="N407" s="100"/>
      <c r="O407" s="101"/>
      <c r="P407" s="101"/>
      <c r="Q407" s="101"/>
      <c r="R407" s="101"/>
      <c r="S407" s="102"/>
      <c r="T407" s="100"/>
      <c r="U407" s="101"/>
      <c r="V407" s="101"/>
      <c r="W407" s="101"/>
      <c r="X407" s="101"/>
      <c r="Y407" s="102"/>
      <c r="Z407" s="100"/>
      <c r="AA407" s="101"/>
      <c r="AB407" s="101"/>
      <c r="AC407" s="101"/>
      <c r="AD407" s="101"/>
      <c r="AE407" s="102"/>
      <c r="AF407" s="100"/>
      <c r="AG407" s="101"/>
      <c r="AH407" s="101"/>
      <c r="AI407" s="101"/>
      <c r="AJ407" s="101"/>
      <c r="AK407" s="102"/>
      <c r="AL407" s="100"/>
      <c r="AM407" s="101"/>
      <c r="AN407" s="101"/>
      <c r="AO407" s="101"/>
      <c r="AP407" s="101"/>
      <c r="AQ407" s="102"/>
      <c r="AR407" s="103">
        <f t="shared" si="19"/>
        <v>0</v>
      </c>
      <c r="AS407" s="104"/>
      <c r="AT407" s="104"/>
      <c r="AU407" s="104"/>
      <c r="AV407" s="104"/>
      <c r="AW407" s="105"/>
    </row>
    <row r="408" spans="1:49" ht="15.75" customHeight="1" x14ac:dyDescent="0.2">
      <c r="A408" s="13"/>
      <c r="B408" s="119"/>
      <c r="C408" s="137" t="s">
        <v>33</v>
      </c>
      <c r="D408" s="133"/>
      <c r="E408" s="133"/>
      <c r="F408" s="133"/>
      <c r="G408" s="134"/>
      <c r="H408" s="100"/>
      <c r="I408" s="101"/>
      <c r="J408" s="101"/>
      <c r="K408" s="101"/>
      <c r="L408" s="101"/>
      <c r="M408" s="102"/>
      <c r="N408" s="100"/>
      <c r="O408" s="101"/>
      <c r="P408" s="101"/>
      <c r="Q408" s="101"/>
      <c r="R408" s="101"/>
      <c r="S408" s="102"/>
      <c r="T408" s="100"/>
      <c r="U408" s="101"/>
      <c r="V408" s="101"/>
      <c r="W408" s="101"/>
      <c r="X408" s="101"/>
      <c r="Y408" s="102"/>
      <c r="Z408" s="100"/>
      <c r="AA408" s="101"/>
      <c r="AB408" s="101"/>
      <c r="AC408" s="101"/>
      <c r="AD408" s="101"/>
      <c r="AE408" s="102"/>
      <c r="AF408" s="100"/>
      <c r="AG408" s="101"/>
      <c r="AH408" s="101"/>
      <c r="AI408" s="101"/>
      <c r="AJ408" s="101"/>
      <c r="AK408" s="102"/>
      <c r="AL408" s="100"/>
      <c r="AM408" s="101"/>
      <c r="AN408" s="101"/>
      <c r="AO408" s="101"/>
      <c r="AP408" s="101"/>
      <c r="AQ408" s="102"/>
      <c r="AR408" s="103">
        <f t="shared" si="19"/>
        <v>0</v>
      </c>
      <c r="AS408" s="104"/>
      <c r="AT408" s="104"/>
      <c r="AU408" s="104"/>
      <c r="AV408" s="104"/>
      <c r="AW408" s="105"/>
    </row>
    <row r="409" spans="1:49" ht="15.75" customHeight="1" x14ac:dyDescent="0.2">
      <c r="A409" s="13"/>
      <c r="B409" s="119"/>
      <c r="C409" s="123" t="s">
        <v>34</v>
      </c>
      <c r="D409" s="124"/>
      <c r="E409" s="124"/>
      <c r="F409" s="133" t="s">
        <v>35</v>
      </c>
      <c r="G409" s="134"/>
      <c r="H409" s="100"/>
      <c r="I409" s="101"/>
      <c r="J409" s="101"/>
      <c r="K409" s="101"/>
      <c r="L409" s="101"/>
      <c r="M409" s="102"/>
      <c r="N409" s="100"/>
      <c r="O409" s="101"/>
      <c r="P409" s="101"/>
      <c r="Q409" s="101"/>
      <c r="R409" s="101"/>
      <c r="S409" s="102"/>
      <c r="T409" s="100"/>
      <c r="U409" s="101"/>
      <c r="V409" s="101"/>
      <c r="W409" s="101"/>
      <c r="X409" s="101"/>
      <c r="Y409" s="102"/>
      <c r="Z409" s="100"/>
      <c r="AA409" s="101"/>
      <c r="AB409" s="101"/>
      <c r="AC409" s="101"/>
      <c r="AD409" s="101"/>
      <c r="AE409" s="102"/>
      <c r="AF409" s="100"/>
      <c r="AG409" s="101"/>
      <c r="AH409" s="101"/>
      <c r="AI409" s="101"/>
      <c r="AJ409" s="101"/>
      <c r="AK409" s="102"/>
      <c r="AL409" s="100"/>
      <c r="AM409" s="101"/>
      <c r="AN409" s="101"/>
      <c r="AO409" s="101"/>
      <c r="AP409" s="101"/>
      <c r="AQ409" s="102"/>
      <c r="AR409" s="103">
        <f t="shared" si="19"/>
        <v>0</v>
      </c>
      <c r="AS409" s="104"/>
      <c r="AT409" s="104"/>
      <c r="AU409" s="104"/>
      <c r="AV409" s="104"/>
      <c r="AW409" s="105"/>
    </row>
    <row r="410" spans="1:49" ht="15.75" customHeight="1" x14ac:dyDescent="0.2">
      <c r="A410" s="13"/>
      <c r="B410" s="119"/>
      <c r="C410" s="123"/>
      <c r="D410" s="124"/>
      <c r="E410" s="124"/>
      <c r="F410" s="133" t="s">
        <v>36</v>
      </c>
      <c r="G410" s="134"/>
      <c r="H410" s="100"/>
      <c r="I410" s="101"/>
      <c r="J410" s="101"/>
      <c r="K410" s="101"/>
      <c r="L410" s="101"/>
      <c r="M410" s="102"/>
      <c r="N410" s="100"/>
      <c r="O410" s="101"/>
      <c r="P410" s="101"/>
      <c r="Q410" s="101"/>
      <c r="R410" s="101"/>
      <c r="S410" s="102"/>
      <c r="T410" s="100"/>
      <c r="U410" s="101"/>
      <c r="V410" s="101"/>
      <c r="W410" s="101"/>
      <c r="X410" s="101"/>
      <c r="Y410" s="102"/>
      <c r="Z410" s="100"/>
      <c r="AA410" s="101"/>
      <c r="AB410" s="101"/>
      <c r="AC410" s="101"/>
      <c r="AD410" s="101"/>
      <c r="AE410" s="102"/>
      <c r="AF410" s="100"/>
      <c r="AG410" s="101"/>
      <c r="AH410" s="101"/>
      <c r="AI410" s="101"/>
      <c r="AJ410" s="101"/>
      <c r="AK410" s="102"/>
      <c r="AL410" s="100"/>
      <c r="AM410" s="101"/>
      <c r="AN410" s="101"/>
      <c r="AO410" s="101"/>
      <c r="AP410" s="101"/>
      <c r="AQ410" s="102"/>
      <c r="AR410" s="103">
        <f t="shared" si="19"/>
        <v>0</v>
      </c>
      <c r="AS410" s="104"/>
      <c r="AT410" s="104"/>
      <c r="AU410" s="104"/>
      <c r="AV410" s="104"/>
      <c r="AW410" s="105"/>
    </row>
    <row r="411" spans="1:49" ht="15.75" customHeight="1" x14ac:dyDescent="0.2">
      <c r="A411" s="13"/>
      <c r="B411" s="119"/>
      <c r="C411" s="123" t="s">
        <v>37</v>
      </c>
      <c r="D411" s="124"/>
      <c r="E411" s="124"/>
      <c r="F411" s="133" t="s">
        <v>38</v>
      </c>
      <c r="G411" s="134"/>
      <c r="H411" s="100"/>
      <c r="I411" s="101"/>
      <c r="J411" s="101"/>
      <c r="K411" s="101"/>
      <c r="L411" s="101"/>
      <c r="M411" s="102"/>
      <c r="N411" s="100"/>
      <c r="O411" s="101"/>
      <c r="P411" s="101"/>
      <c r="Q411" s="101"/>
      <c r="R411" s="101"/>
      <c r="S411" s="102"/>
      <c r="T411" s="100"/>
      <c r="U411" s="101"/>
      <c r="V411" s="101"/>
      <c r="W411" s="101"/>
      <c r="X411" s="101"/>
      <c r="Y411" s="102"/>
      <c r="Z411" s="100"/>
      <c r="AA411" s="101"/>
      <c r="AB411" s="101"/>
      <c r="AC411" s="101"/>
      <c r="AD411" s="101"/>
      <c r="AE411" s="102"/>
      <c r="AF411" s="100"/>
      <c r="AG411" s="101"/>
      <c r="AH411" s="101"/>
      <c r="AI411" s="101"/>
      <c r="AJ411" s="101"/>
      <c r="AK411" s="102"/>
      <c r="AL411" s="100"/>
      <c r="AM411" s="101"/>
      <c r="AN411" s="101"/>
      <c r="AO411" s="101"/>
      <c r="AP411" s="101"/>
      <c r="AQ411" s="102"/>
      <c r="AR411" s="103">
        <f t="shared" si="19"/>
        <v>0</v>
      </c>
      <c r="AS411" s="104"/>
      <c r="AT411" s="104"/>
      <c r="AU411" s="104"/>
      <c r="AV411" s="104"/>
      <c r="AW411" s="105"/>
    </row>
    <row r="412" spans="1:49" ht="15.75" customHeight="1" x14ac:dyDescent="0.2">
      <c r="A412" s="13"/>
      <c r="B412" s="120"/>
      <c r="C412" s="135"/>
      <c r="D412" s="136"/>
      <c r="E412" s="136"/>
      <c r="F412" s="106" t="s">
        <v>39</v>
      </c>
      <c r="G412" s="107"/>
      <c r="H412" s="108"/>
      <c r="I412" s="109"/>
      <c r="J412" s="109"/>
      <c r="K412" s="109"/>
      <c r="L412" s="109"/>
      <c r="M412" s="110"/>
      <c r="N412" s="108"/>
      <c r="O412" s="109"/>
      <c r="P412" s="109"/>
      <c r="Q412" s="109"/>
      <c r="R412" s="109"/>
      <c r="S412" s="110"/>
      <c r="T412" s="108"/>
      <c r="U412" s="109"/>
      <c r="V412" s="109"/>
      <c r="W412" s="109"/>
      <c r="X412" s="109"/>
      <c r="Y412" s="110"/>
      <c r="Z412" s="108"/>
      <c r="AA412" s="109"/>
      <c r="AB412" s="109"/>
      <c r="AC412" s="109"/>
      <c r="AD412" s="109"/>
      <c r="AE412" s="110"/>
      <c r="AF412" s="108"/>
      <c r="AG412" s="109"/>
      <c r="AH412" s="109"/>
      <c r="AI412" s="109"/>
      <c r="AJ412" s="109"/>
      <c r="AK412" s="110"/>
      <c r="AL412" s="108"/>
      <c r="AM412" s="109"/>
      <c r="AN412" s="109"/>
      <c r="AO412" s="109"/>
      <c r="AP412" s="109"/>
      <c r="AQ412" s="110"/>
      <c r="AR412" s="111">
        <f t="shared" si="19"/>
        <v>0</v>
      </c>
      <c r="AS412" s="112"/>
      <c r="AT412" s="112"/>
      <c r="AU412" s="112"/>
      <c r="AV412" s="112"/>
      <c r="AW412" s="113"/>
    </row>
    <row r="413" spans="1:49" ht="15.75" customHeight="1" x14ac:dyDescent="0.2">
      <c r="A413" s="13"/>
      <c r="B413" s="114" t="s">
        <v>40</v>
      </c>
      <c r="C413" s="117"/>
      <c r="D413" s="117"/>
      <c r="E413" s="117"/>
      <c r="F413" s="117"/>
      <c r="G413" s="118"/>
      <c r="H413" s="97" t="str">
        <f>IF(SUM(H403:M412)=0,"",SUM(H403:M412))</f>
        <v/>
      </c>
      <c r="I413" s="98">
        <f>SUM(I403:I412)</f>
        <v>0</v>
      </c>
      <c r="J413" s="98">
        <f>SUM(J403:J412)</f>
        <v>0</v>
      </c>
      <c r="K413" s="98">
        <f>SUM(K403:K412)</f>
        <v>0</v>
      </c>
      <c r="L413" s="98">
        <f>SUM(L403:L412)</f>
        <v>0</v>
      </c>
      <c r="M413" s="99">
        <f>SUM(M403:M412)</f>
        <v>0</v>
      </c>
      <c r="N413" s="97" t="str">
        <f>IF(SUM(N403:S412)=0,"",SUM(N403:S412))</f>
        <v/>
      </c>
      <c r="O413" s="98">
        <f>SUM(O403:O412)</f>
        <v>0</v>
      </c>
      <c r="P413" s="98">
        <f>SUM(P403:P412)</f>
        <v>0</v>
      </c>
      <c r="Q413" s="98">
        <f>SUM(Q403:Q412)</f>
        <v>0</v>
      </c>
      <c r="R413" s="98">
        <f>SUM(R403:R412)</f>
        <v>0</v>
      </c>
      <c r="S413" s="99">
        <f>SUM(S403:S412)</f>
        <v>0</v>
      </c>
      <c r="T413" s="97" t="str">
        <f>IF(SUM(T403:Y412)=0,"",SUM(T403:Y412))</f>
        <v/>
      </c>
      <c r="U413" s="98">
        <f>SUM(U403:U412)</f>
        <v>0</v>
      </c>
      <c r="V413" s="98">
        <f>SUM(V403:V412)</f>
        <v>0</v>
      </c>
      <c r="W413" s="98">
        <f>SUM(W403:W412)</f>
        <v>0</v>
      </c>
      <c r="X413" s="98">
        <f>SUM(X403:X412)</f>
        <v>0</v>
      </c>
      <c r="Y413" s="99">
        <f>SUM(Y403:Y412)</f>
        <v>0</v>
      </c>
      <c r="Z413" s="97" t="str">
        <f>IF(SUM(Z403:AE412)=0,"",SUM(Z403:AE412))</f>
        <v/>
      </c>
      <c r="AA413" s="98">
        <f>SUM(AA403:AA412)</f>
        <v>0</v>
      </c>
      <c r="AB413" s="98">
        <f>SUM(AB403:AB412)</f>
        <v>0</v>
      </c>
      <c r="AC413" s="98">
        <f>SUM(AC403:AC412)</f>
        <v>0</v>
      </c>
      <c r="AD413" s="98">
        <f>SUM(AD403:AD412)</f>
        <v>0</v>
      </c>
      <c r="AE413" s="99">
        <f>SUM(AE403:AE412)</f>
        <v>0</v>
      </c>
      <c r="AF413" s="97" t="str">
        <f>IF(SUM(AF403:AK412)=0,"",SUM(AF403:AK412))</f>
        <v/>
      </c>
      <c r="AG413" s="98">
        <f>SUM(AG403:AG412)</f>
        <v>0</v>
      </c>
      <c r="AH413" s="98">
        <f>SUM(AH403:AH412)</f>
        <v>0</v>
      </c>
      <c r="AI413" s="98">
        <f>SUM(AI403:AI412)</f>
        <v>0</v>
      </c>
      <c r="AJ413" s="98">
        <f>SUM(AJ403:AJ412)</f>
        <v>0</v>
      </c>
      <c r="AK413" s="99">
        <f>SUM(AK403:AK412)</f>
        <v>0</v>
      </c>
      <c r="AL413" s="97" t="str">
        <f>IF(SUM(AL403:AQ412)=0,"",SUM(AL403:AQ412))</f>
        <v/>
      </c>
      <c r="AM413" s="98">
        <f>SUM(AM403:AM412)</f>
        <v>0</v>
      </c>
      <c r="AN413" s="98">
        <f>SUM(AN403:AN412)</f>
        <v>0</v>
      </c>
      <c r="AO413" s="98">
        <f>SUM(AO403:AO412)</f>
        <v>0</v>
      </c>
      <c r="AP413" s="98">
        <f>SUM(AP403:AP412)</f>
        <v>0</v>
      </c>
      <c r="AQ413" s="99">
        <f>SUM(AQ403:AQ412)</f>
        <v>0</v>
      </c>
      <c r="AR413" s="97">
        <f t="shared" si="19"/>
        <v>0</v>
      </c>
      <c r="AS413" s="98"/>
      <c r="AT413" s="98"/>
      <c r="AU413" s="98"/>
      <c r="AV413" s="98"/>
      <c r="AW413" s="99"/>
    </row>
    <row r="414" spans="1:49" ht="15.75" customHeight="1" x14ac:dyDescent="0.2">
      <c r="A414" s="13"/>
      <c r="B414" s="119" t="s">
        <v>41</v>
      </c>
      <c r="C414" s="121" t="s">
        <v>26</v>
      </c>
      <c r="D414" s="122"/>
      <c r="E414" s="122"/>
      <c r="F414" s="125" t="s">
        <v>42</v>
      </c>
      <c r="G414" s="126"/>
      <c r="H414" s="127"/>
      <c r="I414" s="128"/>
      <c r="J414" s="128"/>
      <c r="K414" s="128"/>
      <c r="L414" s="128"/>
      <c r="M414" s="129"/>
      <c r="N414" s="127"/>
      <c r="O414" s="128"/>
      <c r="P414" s="128"/>
      <c r="Q414" s="128"/>
      <c r="R414" s="128"/>
      <c r="S414" s="129"/>
      <c r="T414" s="127"/>
      <c r="U414" s="128"/>
      <c r="V414" s="128"/>
      <c r="W414" s="128"/>
      <c r="X414" s="128"/>
      <c r="Y414" s="129"/>
      <c r="Z414" s="127"/>
      <c r="AA414" s="128"/>
      <c r="AB414" s="128"/>
      <c r="AC414" s="128"/>
      <c r="AD414" s="128"/>
      <c r="AE414" s="129"/>
      <c r="AF414" s="127"/>
      <c r="AG414" s="128"/>
      <c r="AH414" s="128"/>
      <c r="AI414" s="128"/>
      <c r="AJ414" s="128"/>
      <c r="AK414" s="129"/>
      <c r="AL414" s="127"/>
      <c r="AM414" s="128"/>
      <c r="AN414" s="128"/>
      <c r="AO414" s="128"/>
      <c r="AP414" s="128"/>
      <c r="AQ414" s="129"/>
      <c r="AR414" s="130">
        <f t="shared" si="19"/>
        <v>0</v>
      </c>
      <c r="AS414" s="131"/>
      <c r="AT414" s="131"/>
      <c r="AU414" s="131"/>
      <c r="AV414" s="131"/>
      <c r="AW414" s="132"/>
    </row>
    <row r="415" spans="1:49" ht="15.75" customHeight="1" x14ac:dyDescent="0.2">
      <c r="A415" s="13"/>
      <c r="B415" s="119"/>
      <c r="C415" s="123"/>
      <c r="D415" s="124"/>
      <c r="E415" s="124"/>
      <c r="F415" s="133" t="s">
        <v>43</v>
      </c>
      <c r="G415" s="134"/>
      <c r="H415" s="100"/>
      <c r="I415" s="101"/>
      <c r="J415" s="101"/>
      <c r="K415" s="101"/>
      <c r="L415" s="101"/>
      <c r="M415" s="102"/>
      <c r="N415" s="100"/>
      <c r="O415" s="101"/>
      <c r="P415" s="101"/>
      <c r="Q415" s="101"/>
      <c r="R415" s="101"/>
      <c r="S415" s="102"/>
      <c r="T415" s="100"/>
      <c r="U415" s="101"/>
      <c r="V415" s="101"/>
      <c r="W415" s="101"/>
      <c r="X415" s="101"/>
      <c r="Y415" s="102"/>
      <c r="Z415" s="100"/>
      <c r="AA415" s="101"/>
      <c r="AB415" s="101"/>
      <c r="AC415" s="101"/>
      <c r="AD415" s="101"/>
      <c r="AE415" s="102"/>
      <c r="AF415" s="100"/>
      <c r="AG415" s="101"/>
      <c r="AH415" s="101"/>
      <c r="AI415" s="101"/>
      <c r="AJ415" s="101"/>
      <c r="AK415" s="102"/>
      <c r="AL415" s="100"/>
      <c r="AM415" s="101"/>
      <c r="AN415" s="101"/>
      <c r="AO415" s="101"/>
      <c r="AP415" s="101"/>
      <c r="AQ415" s="102"/>
      <c r="AR415" s="103">
        <f t="shared" si="19"/>
        <v>0</v>
      </c>
      <c r="AS415" s="104"/>
      <c r="AT415" s="104"/>
      <c r="AU415" s="104"/>
      <c r="AV415" s="104"/>
      <c r="AW415" s="105"/>
    </row>
    <row r="416" spans="1:49" ht="15.75" customHeight="1" x14ac:dyDescent="0.2">
      <c r="A416" s="13"/>
      <c r="B416" s="119"/>
      <c r="C416" s="123" t="s">
        <v>29</v>
      </c>
      <c r="D416" s="124"/>
      <c r="E416" s="124"/>
      <c r="F416" s="133" t="s">
        <v>44</v>
      </c>
      <c r="G416" s="134"/>
      <c r="H416" s="100"/>
      <c r="I416" s="101"/>
      <c r="J416" s="101"/>
      <c r="K416" s="101"/>
      <c r="L416" s="101"/>
      <c r="M416" s="102"/>
      <c r="N416" s="100"/>
      <c r="O416" s="101"/>
      <c r="P416" s="101"/>
      <c r="Q416" s="101"/>
      <c r="R416" s="101"/>
      <c r="S416" s="102"/>
      <c r="T416" s="100"/>
      <c r="U416" s="101"/>
      <c r="V416" s="101"/>
      <c r="W416" s="101"/>
      <c r="X416" s="101"/>
      <c r="Y416" s="102"/>
      <c r="Z416" s="100"/>
      <c r="AA416" s="101"/>
      <c r="AB416" s="101"/>
      <c r="AC416" s="101"/>
      <c r="AD416" s="101"/>
      <c r="AE416" s="102"/>
      <c r="AF416" s="100"/>
      <c r="AG416" s="101"/>
      <c r="AH416" s="101"/>
      <c r="AI416" s="101"/>
      <c r="AJ416" s="101"/>
      <c r="AK416" s="102"/>
      <c r="AL416" s="100"/>
      <c r="AM416" s="101"/>
      <c r="AN416" s="101"/>
      <c r="AO416" s="101"/>
      <c r="AP416" s="101"/>
      <c r="AQ416" s="102"/>
      <c r="AR416" s="103">
        <f t="shared" si="19"/>
        <v>0</v>
      </c>
      <c r="AS416" s="104"/>
      <c r="AT416" s="104"/>
      <c r="AU416" s="104"/>
      <c r="AV416" s="104"/>
      <c r="AW416" s="105"/>
    </row>
    <row r="417" spans="1:50" ht="15.75" customHeight="1" x14ac:dyDescent="0.2">
      <c r="A417" s="13"/>
      <c r="B417" s="120"/>
      <c r="C417" s="135"/>
      <c r="D417" s="136"/>
      <c r="E417" s="136"/>
      <c r="F417" s="106" t="s">
        <v>45</v>
      </c>
      <c r="G417" s="107"/>
      <c r="H417" s="108"/>
      <c r="I417" s="109"/>
      <c r="J417" s="109"/>
      <c r="K417" s="109"/>
      <c r="L417" s="109"/>
      <c r="M417" s="110"/>
      <c r="N417" s="108"/>
      <c r="O417" s="109"/>
      <c r="P417" s="109"/>
      <c r="Q417" s="109"/>
      <c r="R417" s="109"/>
      <c r="S417" s="110"/>
      <c r="T417" s="108"/>
      <c r="U417" s="109"/>
      <c r="V417" s="109"/>
      <c r="W417" s="109"/>
      <c r="X417" s="109"/>
      <c r="Y417" s="110"/>
      <c r="Z417" s="108"/>
      <c r="AA417" s="109"/>
      <c r="AB417" s="109"/>
      <c r="AC417" s="109"/>
      <c r="AD417" s="109"/>
      <c r="AE417" s="110"/>
      <c r="AF417" s="108"/>
      <c r="AG417" s="109"/>
      <c r="AH417" s="109"/>
      <c r="AI417" s="109"/>
      <c r="AJ417" s="109"/>
      <c r="AK417" s="110"/>
      <c r="AL417" s="108"/>
      <c r="AM417" s="109"/>
      <c r="AN417" s="109"/>
      <c r="AO417" s="109"/>
      <c r="AP417" s="109"/>
      <c r="AQ417" s="110"/>
      <c r="AR417" s="111">
        <f t="shared" si="19"/>
        <v>0</v>
      </c>
      <c r="AS417" s="112"/>
      <c r="AT417" s="112"/>
      <c r="AU417" s="112"/>
      <c r="AV417" s="112"/>
      <c r="AW417" s="113"/>
    </row>
    <row r="418" spans="1:50" ht="15.75" customHeight="1" x14ac:dyDescent="0.2">
      <c r="A418" s="13"/>
      <c r="B418" s="114" t="s">
        <v>46</v>
      </c>
      <c r="C418" s="115"/>
      <c r="D418" s="115"/>
      <c r="E418" s="115"/>
      <c r="F418" s="115"/>
      <c r="G418" s="116"/>
      <c r="H418" s="97" t="str">
        <f>IF(SUM(H414:M417)=0,"",SUM(H414:M417))</f>
        <v/>
      </c>
      <c r="I418" s="98">
        <f>SUM(I414:I417)</f>
        <v>0</v>
      </c>
      <c r="J418" s="98">
        <f>SUM(J414:J417)</f>
        <v>0</v>
      </c>
      <c r="K418" s="98">
        <f>SUM(K414:K417)</f>
        <v>0</v>
      </c>
      <c r="L418" s="98">
        <f>SUM(L414:L417)</f>
        <v>0</v>
      </c>
      <c r="M418" s="99">
        <f>SUM(M414:M417)</f>
        <v>0</v>
      </c>
      <c r="N418" s="97" t="str">
        <f>IF(SUM(N414:S417)=0,"",SUM(N414:S417))</f>
        <v/>
      </c>
      <c r="O418" s="98">
        <f>SUM(O414:O417)</f>
        <v>0</v>
      </c>
      <c r="P418" s="98">
        <f>SUM(P414:P417)</f>
        <v>0</v>
      </c>
      <c r="Q418" s="98">
        <f>SUM(Q414:Q417)</f>
        <v>0</v>
      </c>
      <c r="R418" s="98">
        <f>SUM(R414:R417)</f>
        <v>0</v>
      </c>
      <c r="S418" s="99">
        <f>SUM(S414:S417)</f>
        <v>0</v>
      </c>
      <c r="T418" s="97" t="str">
        <f>IF(SUM(T414:Y417)=0,"",SUM(T414:Y417))</f>
        <v/>
      </c>
      <c r="U418" s="98">
        <f>SUM(U414:U417)</f>
        <v>0</v>
      </c>
      <c r="V418" s="98">
        <f>SUM(V414:V417)</f>
        <v>0</v>
      </c>
      <c r="W418" s="98">
        <f>SUM(W414:W417)</f>
        <v>0</v>
      </c>
      <c r="X418" s="98">
        <f>SUM(X414:X417)</f>
        <v>0</v>
      </c>
      <c r="Y418" s="99">
        <f>SUM(Y414:Y417)</f>
        <v>0</v>
      </c>
      <c r="Z418" s="97" t="str">
        <f>IF(SUM(Z414:AE417)=0,"",SUM(Z414:AE417))</f>
        <v/>
      </c>
      <c r="AA418" s="98">
        <f>SUM(AA414:AA417)</f>
        <v>0</v>
      </c>
      <c r="AB418" s="98">
        <f>SUM(AB414:AB417)</f>
        <v>0</v>
      </c>
      <c r="AC418" s="98">
        <f>SUM(AC414:AC417)</f>
        <v>0</v>
      </c>
      <c r="AD418" s="98">
        <f>SUM(AD414:AD417)</f>
        <v>0</v>
      </c>
      <c r="AE418" s="99">
        <f>SUM(AE414:AE417)</f>
        <v>0</v>
      </c>
      <c r="AF418" s="97" t="str">
        <f>IF(SUM(AF414:AK417)=0,"",SUM(AF414:AK417))</f>
        <v/>
      </c>
      <c r="AG418" s="98">
        <f>SUM(AG414:AG417)</f>
        <v>0</v>
      </c>
      <c r="AH418" s="98">
        <f>SUM(AH414:AH417)</f>
        <v>0</v>
      </c>
      <c r="AI418" s="98">
        <f>SUM(AI414:AI417)</f>
        <v>0</v>
      </c>
      <c r="AJ418" s="98">
        <f>SUM(AJ414:AJ417)</f>
        <v>0</v>
      </c>
      <c r="AK418" s="99">
        <f>SUM(AK414:AK417)</f>
        <v>0</v>
      </c>
      <c r="AL418" s="97" t="str">
        <f>IF(SUM(AL414:AQ417)=0,"",SUM(AL414:AQ417))</f>
        <v/>
      </c>
      <c r="AM418" s="98">
        <f>SUM(AM414:AM417)</f>
        <v>0</v>
      </c>
      <c r="AN418" s="98">
        <f>SUM(AN414:AN417)</f>
        <v>0</v>
      </c>
      <c r="AO418" s="98">
        <f>SUM(AO414:AO417)</f>
        <v>0</v>
      </c>
      <c r="AP418" s="98">
        <f>SUM(AP414:AP417)</f>
        <v>0</v>
      </c>
      <c r="AQ418" s="99">
        <f>SUM(AQ414:AQ417)</f>
        <v>0</v>
      </c>
      <c r="AR418" s="97">
        <f t="shared" si="19"/>
        <v>0</v>
      </c>
      <c r="AS418" s="98"/>
      <c r="AT418" s="98"/>
      <c r="AU418" s="98"/>
      <c r="AV418" s="98"/>
      <c r="AW418" s="99"/>
    </row>
    <row r="419" spans="1:50" ht="15.75" customHeight="1" x14ac:dyDescent="0.2">
      <c r="A419" s="13"/>
      <c r="B419" s="94" t="s">
        <v>47</v>
      </c>
      <c r="C419" s="95"/>
      <c r="D419" s="95"/>
      <c r="E419" s="95"/>
      <c r="F419" s="95"/>
      <c r="G419" s="96"/>
      <c r="H419" s="97" t="str">
        <f>IF(SUM(H418,H413)=0,"",SUM(H418,H413))</f>
        <v/>
      </c>
      <c r="I419" s="98">
        <f>SUM(I418,I413)</f>
        <v>0</v>
      </c>
      <c r="J419" s="98">
        <f>SUM(J418,J413)</f>
        <v>0</v>
      </c>
      <c r="K419" s="98">
        <f>SUM(K418,K413)</f>
        <v>0</v>
      </c>
      <c r="L419" s="98">
        <f>SUM(L418,L413)</f>
        <v>0</v>
      </c>
      <c r="M419" s="99">
        <f>SUM(M418,M413)</f>
        <v>0</v>
      </c>
      <c r="N419" s="97" t="str">
        <f>IF(SUM(N418,N413)=0,"",SUM(N418,N413))</f>
        <v/>
      </c>
      <c r="O419" s="98">
        <f>SUM(O418,O413)</f>
        <v>0</v>
      </c>
      <c r="P419" s="98">
        <f>SUM(P418,P413)</f>
        <v>0</v>
      </c>
      <c r="Q419" s="98">
        <f>SUM(Q418,Q413)</f>
        <v>0</v>
      </c>
      <c r="R419" s="98">
        <f>SUM(R418,R413)</f>
        <v>0</v>
      </c>
      <c r="S419" s="99">
        <f>SUM(S418,S413)</f>
        <v>0</v>
      </c>
      <c r="T419" s="97" t="str">
        <f>IF(SUM(T418,T413)=0,"",SUM(T418,T413))</f>
        <v/>
      </c>
      <c r="U419" s="98">
        <f>SUM(U418,U413)</f>
        <v>0</v>
      </c>
      <c r="V419" s="98">
        <f>SUM(V418,V413)</f>
        <v>0</v>
      </c>
      <c r="W419" s="98">
        <f>SUM(W418,W413)</f>
        <v>0</v>
      </c>
      <c r="X419" s="98">
        <f>SUM(X418,X413)</f>
        <v>0</v>
      </c>
      <c r="Y419" s="99">
        <f>SUM(Y418,Y413)</f>
        <v>0</v>
      </c>
      <c r="Z419" s="97" t="str">
        <f>IF(SUM(Z418,Z413)=0,"",SUM(Z418,Z413))</f>
        <v/>
      </c>
      <c r="AA419" s="98">
        <f>SUM(AA418,AA413)</f>
        <v>0</v>
      </c>
      <c r="AB419" s="98">
        <f>SUM(AB418,AB413)</f>
        <v>0</v>
      </c>
      <c r="AC419" s="98">
        <f>SUM(AC418,AC413)</f>
        <v>0</v>
      </c>
      <c r="AD419" s="98">
        <f>SUM(AD418,AD413)</f>
        <v>0</v>
      </c>
      <c r="AE419" s="99">
        <f>SUM(AE418,AE413)</f>
        <v>0</v>
      </c>
      <c r="AF419" s="97" t="str">
        <f>IF(SUM(AF418,AF413)=0,"",SUM(AF418,AF413))</f>
        <v/>
      </c>
      <c r="AG419" s="98">
        <f t="shared" ref="AG419:AK419" si="20">SUM(AG418,AG413)</f>
        <v>0</v>
      </c>
      <c r="AH419" s="98">
        <f t="shared" si="20"/>
        <v>0</v>
      </c>
      <c r="AI419" s="98">
        <f t="shared" si="20"/>
        <v>0</v>
      </c>
      <c r="AJ419" s="98">
        <f t="shared" si="20"/>
        <v>0</v>
      </c>
      <c r="AK419" s="99">
        <f t="shared" si="20"/>
        <v>0</v>
      </c>
      <c r="AL419" s="97" t="str">
        <f>IF(SUM(AL418,AL413)=0,"",SUM(AL418,AL413))</f>
        <v/>
      </c>
      <c r="AM419" s="98">
        <f>SUM(AM418,AM413)</f>
        <v>0</v>
      </c>
      <c r="AN419" s="98">
        <f>SUM(AN418,AN413)</f>
        <v>0</v>
      </c>
      <c r="AO419" s="98">
        <f>SUM(AO418,AO413)</f>
        <v>0</v>
      </c>
      <c r="AP419" s="98">
        <f>SUM(AP418,AP413)</f>
        <v>0</v>
      </c>
      <c r="AQ419" s="99">
        <f>SUM(AQ418,AQ413)</f>
        <v>0</v>
      </c>
      <c r="AR419" s="97">
        <f t="shared" si="19"/>
        <v>0</v>
      </c>
      <c r="AS419" s="98"/>
      <c r="AT419" s="98"/>
      <c r="AU419" s="98"/>
      <c r="AV419" s="98"/>
      <c r="AW419" s="99"/>
      <c r="AX419" s="24" t="s">
        <v>53</v>
      </c>
    </row>
    <row r="420" spans="1:50" ht="15.75" customHeight="1" x14ac:dyDescent="0.2">
      <c r="A420" s="13"/>
      <c r="B420" s="13"/>
      <c r="C420" s="13"/>
      <c r="D420" s="13"/>
      <c r="E420" s="13"/>
      <c r="F420" s="13"/>
      <c r="G420" s="13"/>
      <c r="H420" s="354" t="s">
        <v>388</v>
      </c>
      <c r="I420" s="354"/>
      <c r="J420" s="354"/>
      <c r="K420" s="354"/>
      <c r="L420" s="354"/>
      <c r="M420" s="354"/>
      <c r="N420" s="354"/>
      <c r="O420" s="354"/>
      <c r="P420" s="354"/>
      <c r="Q420" s="354"/>
      <c r="R420" s="354"/>
      <c r="S420" s="354"/>
      <c r="T420" s="354"/>
      <c r="U420" s="354"/>
      <c r="V420" s="354"/>
      <c r="W420" s="354"/>
      <c r="X420" s="354"/>
      <c r="Y420" s="354"/>
      <c r="Z420" s="354"/>
      <c r="AA420" s="354"/>
      <c r="AB420" s="354"/>
      <c r="AC420" s="354"/>
      <c r="AD420" s="354"/>
      <c r="AE420" s="354"/>
      <c r="AF420" s="354"/>
      <c r="AG420" s="354"/>
      <c r="AH420" s="354"/>
      <c r="AI420" s="354"/>
      <c r="AJ420" s="354"/>
      <c r="AK420" s="354"/>
      <c r="AL420" s="354"/>
      <c r="AM420" s="354"/>
      <c r="AN420" s="354"/>
      <c r="AO420" s="354"/>
      <c r="AP420" s="354"/>
      <c r="AQ420" s="354"/>
      <c r="AR420" s="14"/>
      <c r="AS420" s="14"/>
      <c r="AT420" s="14"/>
      <c r="AU420" s="14"/>
      <c r="AV420" s="14"/>
      <c r="AW420" s="14"/>
    </row>
  </sheetData>
  <sheetProtection algorithmName="SHA-512" hashValue="yu2jJCYoplP30NbEhP8PRNYr9rZ2Pq0ErYgNdRmXgIGIGCByikX4G7y3/95t+32NW9c2wF3PebGQwWyUK+GdKg==" saltValue="sw9HGWXTEI4v2IC+iOlHpw==" spinCount="100000" sheet="1" selectLockedCells="1"/>
  <mergeCells count="2019">
    <mergeCell ref="H420:AQ420"/>
    <mergeCell ref="AI18:AK20"/>
    <mergeCell ref="AB18:AH20"/>
    <mergeCell ref="AB16:AK17"/>
    <mergeCell ref="A2:AW2"/>
    <mergeCell ref="AM3:AO4"/>
    <mergeCell ref="AP3:AR4"/>
    <mergeCell ref="AS3:AW4"/>
    <mergeCell ref="A1:O1"/>
    <mergeCell ref="AG13:AK13"/>
    <mergeCell ref="AL12:AW12"/>
    <mergeCell ref="AL10:AW10"/>
    <mergeCell ref="AG11:AK11"/>
    <mergeCell ref="AL11:AW11"/>
    <mergeCell ref="AL13:AW13"/>
    <mergeCell ref="A15:AW15"/>
    <mergeCell ref="O6:AI7"/>
    <mergeCell ref="A9:V9"/>
    <mergeCell ref="B10:E11"/>
    <mergeCell ref="F10:V11"/>
    <mergeCell ref="AO18:AU20"/>
    <mergeCell ref="AV18:AW20"/>
    <mergeCell ref="AO16:AW17"/>
    <mergeCell ref="B23:G23"/>
    <mergeCell ref="H23:M23"/>
    <mergeCell ref="N23:S23"/>
    <mergeCell ref="T23:Y23"/>
    <mergeCell ref="Z23:AE23"/>
    <mergeCell ref="AF23:AK23"/>
    <mergeCell ref="AL23:AQ23"/>
    <mergeCell ref="AR23:AW24"/>
    <mergeCell ref="B24:G24"/>
    <mergeCell ref="H24:M24"/>
    <mergeCell ref="N24:S24"/>
    <mergeCell ref="T24:Y24"/>
    <mergeCell ref="Z24:AE24"/>
    <mergeCell ref="AF24:AK24"/>
    <mergeCell ref="AL24:AQ24"/>
    <mergeCell ref="B25:B34"/>
    <mergeCell ref="AG10:AK10"/>
    <mergeCell ref="B12:E12"/>
    <mergeCell ref="F12:R12"/>
    <mergeCell ref="S12:V12"/>
    <mergeCell ref="AG12:AK12"/>
    <mergeCell ref="B13:E13"/>
    <mergeCell ref="F13:L13"/>
    <mergeCell ref="M13:R13"/>
    <mergeCell ref="S13:V13"/>
    <mergeCell ref="B16:G20"/>
    <mergeCell ref="R16:AA17"/>
    <mergeCell ref="H16:Q17"/>
    <mergeCell ref="Y18:AA20"/>
    <mergeCell ref="O18:Q20"/>
    <mergeCell ref="H18:N20"/>
    <mergeCell ref="R18:X20"/>
    <mergeCell ref="AL26:AQ26"/>
    <mergeCell ref="AR26:AW26"/>
    <mergeCell ref="D27:E28"/>
    <mergeCell ref="F27:G27"/>
    <mergeCell ref="H27:M27"/>
    <mergeCell ref="N27:S27"/>
    <mergeCell ref="T27:Y27"/>
    <mergeCell ref="Z27:AE27"/>
    <mergeCell ref="AF27:AK27"/>
    <mergeCell ref="AL27:AQ27"/>
    <mergeCell ref="AR27:AW27"/>
    <mergeCell ref="F28:G28"/>
    <mergeCell ref="H28:M28"/>
    <mergeCell ref="N28:S28"/>
    <mergeCell ref="T28:Y28"/>
    <mergeCell ref="Z28:AE28"/>
    <mergeCell ref="AF28:AK28"/>
    <mergeCell ref="AL28:AQ28"/>
    <mergeCell ref="AR28:AW28"/>
    <mergeCell ref="T29:Y29"/>
    <mergeCell ref="Z29:AE29"/>
    <mergeCell ref="AF29:AK29"/>
    <mergeCell ref="AL29:AQ29"/>
    <mergeCell ref="AR29:AW29"/>
    <mergeCell ref="C30:G30"/>
    <mergeCell ref="H30:M30"/>
    <mergeCell ref="N30:S30"/>
    <mergeCell ref="T30:Y30"/>
    <mergeCell ref="Z30:AE30"/>
    <mergeCell ref="AF30:AK30"/>
    <mergeCell ref="AL30:AQ30"/>
    <mergeCell ref="AR30:AW30"/>
    <mergeCell ref="C25:C28"/>
    <mergeCell ref="D25:E26"/>
    <mergeCell ref="F25:G25"/>
    <mergeCell ref="H25:M25"/>
    <mergeCell ref="N25:S25"/>
    <mergeCell ref="C29:G29"/>
    <mergeCell ref="H29:M29"/>
    <mergeCell ref="N29:S29"/>
    <mergeCell ref="T25:Y25"/>
    <mergeCell ref="Z25:AE25"/>
    <mergeCell ref="AF25:AK25"/>
    <mergeCell ref="AL25:AQ25"/>
    <mergeCell ref="AR25:AW25"/>
    <mergeCell ref="F26:G26"/>
    <mergeCell ref="H26:M26"/>
    <mergeCell ref="N26:S26"/>
    <mergeCell ref="T26:Y26"/>
    <mergeCell ref="Z26:AE26"/>
    <mergeCell ref="AF26:AK26"/>
    <mergeCell ref="C31:E32"/>
    <mergeCell ref="F31:G31"/>
    <mergeCell ref="H31:M31"/>
    <mergeCell ref="N31:S31"/>
    <mergeCell ref="T31:Y31"/>
    <mergeCell ref="Z31:AE31"/>
    <mergeCell ref="AF31:AK31"/>
    <mergeCell ref="AL31:AQ31"/>
    <mergeCell ref="AR31:AW31"/>
    <mergeCell ref="F32:G32"/>
    <mergeCell ref="H32:M32"/>
    <mergeCell ref="N32:S32"/>
    <mergeCell ref="T32:Y32"/>
    <mergeCell ref="Z32:AE32"/>
    <mergeCell ref="AF32:AK32"/>
    <mergeCell ref="AL32:AQ32"/>
    <mergeCell ref="AR32:AW32"/>
    <mergeCell ref="F33:G33"/>
    <mergeCell ref="H33:M33"/>
    <mergeCell ref="N33:S33"/>
    <mergeCell ref="T33:Y33"/>
    <mergeCell ref="Z33:AE33"/>
    <mergeCell ref="AF33:AK33"/>
    <mergeCell ref="AL33:AQ33"/>
    <mergeCell ref="AR33:AW33"/>
    <mergeCell ref="F34:G34"/>
    <mergeCell ref="H34:M34"/>
    <mergeCell ref="N34:S34"/>
    <mergeCell ref="T34:Y34"/>
    <mergeCell ref="Z34:AE34"/>
    <mergeCell ref="AF34:AK34"/>
    <mergeCell ref="AL34:AQ34"/>
    <mergeCell ref="AR34:AW34"/>
    <mergeCell ref="B35:G35"/>
    <mergeCell ref="H35:M35"/>
    <mergeCell ref="N35:S35"/>
    <mergeCell ref="T35:Y35"/>
    <mergeCell ref="Z35:AE35"/>
    <mergeCell ref="AF35:AK35"/>
    <mergeCell ref="AL35:AQ35"/>
    <mergeCell ref="AR35:AW35"/>
    <mergeCell ref="C33:E34"/>
    <mergeCell ref="AR36:AW36"/>
    <mergeCell ref="F37:G37"/>
    <mergeCell ref="H37:M37"/>
    <mergeCell ref="N37:S37"/>
    <mergeCell ref="T37:Y37"/>
    <mergeCell ref="Z37:AE37"/>
    <mergeCell ref="AF37:AK37"/>
    <mergeCell ref="AL37:AQ37"/>
    <mergeCell ref="AR37:AW37"/>
    <mergeCell ref="AF39:AK39"/>
    <mergeCell ref="AL39:AQ39"/>
    <mergeCell ref="C38:E39"/>
    <mergeCell ref="F38:G38"/>
    <mergeCell ref="H38:M38"/>
    <mergeCell ref="N38:S38"/>
    <mergeCell ref="T38:Y38"/>
    <mergeCell ref="Z38:AE38"/>
    <mergeCell ref="B41:G41"/>
    <mergeCell ref="AL40:AQ40"/>
    <mergeCell ref="AR40:AW40"/>
    <mergeCell ref="AF38:AK38"/>
    <mergeCell ref="AL38:AQ38"/>
    <mergeCell ref="AR38:AW38"/>
    <mergeCell ref="F39:G39"/>
    <mergeCell ref="H39:M39"/>
    <mergeCell ref="N39:S39"/>
    <mergeCell ref="T39:Y39"/>
    <mergeCell ref="Z39:AE39"/>
    <mergeCell ref="T41:Y41"/>
    <mergeCell ref="Z41:AE41"/>
    <mergeCell ref="AF41:AK41"/>
    <mergeCell ref="AR39:AW39"/>
    <mergeCell ref="B40:G40"/>
    <mergeCell ref="H40:M40"/>
    <mergeCell ref="N40:S40"/>
    <mergeCell ref="T40:Y40"/>
    <mergeCell ref="Z40:AE40"/>
    <mergeCell ref="AF40:AK40"/>
    <mergeCell ref="AL41:AQ41"/>
    <mergeCell ref="AR41:AW41"/>
    <mergeCell ref="B36:B39"/>
    <mergeCell ref="C36:E37"/>
    <mergeCell ref="F36:G36"/>
    <mergeCell ref="H36:M36"/>
    <mergeCell ref="N36:S36"/>
    <mergeCell ref="T36:Y36"/>
    <mergeCell ref="Z36:AE36"/>
    <mergeCell ref="AF36:AK36"/>
    <mergeCell ref="AL36:AQ36"/>
    <mergeCell ref="AR68:AW68"/>
    <mergeCell ref="H67:M67"/>
    <mergeCell ref="N67:S67"/>
    <mergeCell ref="T67:Y67"/>
    <mergeCell ref="Z67:AE67"/>
    <mergeCell ref="AF67:AK67"/>
    <mergeCell ref="AL67:AQ67"/>
    <mergeCell ref="F69:G69"/>
    <mergeCell ref="H69:M69"/>
    <mergeCell ref="N69:S69"/>
    <mergeCell ref="B52:E53"/>
    <mergeCell ref="F52:V53"/>
    <mergeCell ref="AG52:AK52"/>
    <mergeCell ref="AL52:AW52"/>
    <mergeCell ref="AG53:AK53"/>
    <mergeCell ref="AL53:AW53"/>
    <mergeCell ref="B54:E54"/>
    <mergeCell ref="F54:R54"/>
    <mergeCell ref="S54:V54"/>
    <mergeCell ref="AG54:AK54"/>
    <mergeCell ref="AL54:AW54"/>
    <mergeCell ref="AR67:AW67"/>
    <mergeCell ref="F68:G68"/>
    <mergeCell ref="H68:M68"/>
    <mergeCell ref="N68:S68"/>
    <mergeCell ref="T68:Y68"/>
    <mergeCell ref="AG56:AK56"/>
    <mergeCell ref="AL56:AW56"/>
    <mergeCell ref="B55:E55"/>
    <mergeCell ref="F55:L55"/>
    <mergeCell ref="M55:R55"/>
    <mergeCell ref="S55:V55"/>
    <mergeCell ref="T70:Y70"/>
    <mergeCell ref="Z70:AE70"/>
    <mergeCell ref="AF70:AK70"/>
    <mergeCell ref="AL70:AQ70"/>
    <mergeCell ref="AR70:AW70"/>
    <mergeCell ref="B65:G65"/>
    <mergeCell ref="H65:M65"/>
    <mergeCell ref="N65:S65"/>
    <mergeCell ref="T65:Y65"/>
    <mergeCell ref="Z65:AE65"/>
    <mergeCell ref="B67:B76"/>
    <mergeCell ref="C67:C70"/>
    <mergeCell ref="D67:E68"/>
    <mergeCell ref="F67:G67"/>
    <mergeCell ref="AF65:AK65"/>
    <mergeCell ref="AL65:AQ65"/>
    <mergeCell ref="AR65:AW66"/>
    <mergeCell ref="B66:G66"/>
    <mergeCell ref="H66:M66"/>
    <mergeCell ref="N66:S66"/>
    <mergeCell ref="T66:Y66"/>
    <mergeCell ref="C71:G71"/>
    <mergeCell ref="H71:M71"/>
    <mergeCell ref="N71:S71"/>
    <mergeCell ref="T71:Y71"/>
    <mergeCell ref="Z71:AE71"/>
    <mergeCell ref="Z66:AE66"/>
    <mergeCell ref="AF66:AK66"/>
    <mergeCell ref="AL66:AQ66"/>
    <mergeCell ref="Z68:AE68"/>
    <mergeCell ref="AF68:AK68"/>
    <mergeCell ref="AL68:AQ68"/>
    <mergeCell ref="AF71:AK71"/>
    <mergeCell ref="AL71:AQ71"/>
    <mergeCell ref="AR71:AW71"/>
    <mergeCell ref="D69:E70"/>
    <mergeCell ref="C72:G72"/>
    <mergeCell ref="H72:M72"/>
    <mergeCell ref="N72:S72"/>
    <mergeCell ref="T72:Y72"/>
    <mergeCell ref="Z72:AE72"/>
    <mergeCell ref="AF72:AK72"/>
    <mergeCell ref="C73:E74"/>
    <mergeCell ref="F73:G73"/>
    <mergeCell ref="H73:M73"/>
    <mergeCell ref="N73:S73"/>
    <mergeCell ref="T73:Y73"/>
    <mergeCell ref="Z73:AE73"/>
    <mergeCell ref="Z74:AE74"/>
    <mergeCell ref="AF74:AK74"/>
    <mergeCell ref="AL74:AQ74"/>
    <mergeCell ref="AR74:AW74"/>
    <mergeCell ref="AL72:AQ72"/>
    <mergeCell ref="AR72:AW72"/>
    <mergeCell ref="AF73:AK73"/>
    <mergeCell ref="AL73:AQ73"/>
    <mergeCell ref="T69:Y69"/>
    <mergeCell ref="Z69:AE69"/>
    <mergeCell ref="AF69:AK69"/>
    <mergeCell ref="AL69:AQ69"/>
    <mergeCell ref="AR69:AW69"/>
    <mergeCell ref="F70:G70"/>
    <mergeCell ref="H70:M70"/>
    <mergeCell ref="N70:S70"/>
    <mergeCell ref="F75:G75"/>
    <mergeCell ref="H75:M75"/>
    <mergeCell ref="N75:S75"/>
    <mergeCell ref="T75:Y75"/>
    <mergeCell ref="Z75:AE75"/>
    <mergeCell ref="AR73:AW73"/>
    <mergeCell ref="F74:G74"/>
    <mergeCell ref="H74:M74"/>
    <mergeCell ref="N74:S74"/>
    <mergeCell ref="T74:Y74"/>
    <mergeCell ref="AF75:AK75"/>
    <mergeCell ref="AL75:AQ75"/>
    <mergeCell ref="AR75:AW75"/>
    <mergeCell ref="F76:G76"/>
    <mergeCell ref="H76:M76"/>
    <mergeCell ref="N76:S76"/>
    <mergeCell ref="T76:Y76"/>
    <mergeCell ref="Z76:AE76"/>
    <mergeCell ref="AF76:AK76"/>
    <mergeCell ref="AL76:AQ76"/>
    <mergeCell ref="AR76:AW76"/>
    <mergeCell ref="B77:G77"/>
    <mergeCell ref="H77:M77"/>
    <mergeCell ref="N77:S77"/>
    <mergeCell ref="T77:Y77"/>
    <mergeCell ref="Z77:AE77"/>
    <mergeCell ref="AF77:AK77"/>
    <mergeCell ref="AL77:AQ77"/>
    <mergeCell ref="AR77:AW77"/>
    <mergeCell ref="C75:E76"/>
    <mergeCell ref="B78:B81"/>
    <mergeCell ref="C78:E79"/>
    <mergeCell ref="F78:G78"/>
    <mergeCell ref="H78:M78"/>
    <mergeCell ref="N78:S78"/>
    <mergeCell ref="T78:Y78"/>
    <mergeCell ref="Z78:AE78"/>
    <mergeCell ref="AF78:AK78"/>
    <mergeCell ref="AL78:AQ78"/>
    <mergeCell ref="AR78:AW78"/>
    <mergeCell ref="F79:G79"/>
    <mergeCell ref="H79:M79"/>
    <mergeCell ref="N79:S79"/>
    <mergeCell ref="T79:Y79"/>
    <mergeCell ref="Z79:AE79"/>
    <mergeCell ref="AF79:AK79"/>
    <mergeCell ref="AL79:AQ79"/>
    <mergeCell ref="AR79:AW79"/>
    <mergeCell ref="C80:E81"/>
    <mergeCell ref="F80:G80"/>
    <mergeCell ref="H80:M80"/>
    <mergeCell ref="N80:S80"/>
    <mergeCell ref="T80:Y80"/>
    <mergeCell ref="Z80:AE80"/>
    <mergeCell ref="AF80:AK80"/>
    <mergeCell ref="AL80:AQ80"/>
    <mergeCell ref="AR80:AW80"/>
    <mergeCell ref="F81:G81"/>
    <mergeCell ref="H81:M81"/>
    <mergeCell ref="N81:S81"/>
    <mergeCell ref="T81:Y81"/>
    <mergeCell ref="Z81:AE81"/>
    <mergeCell ref="AF81:AK81"/>
    <mergeCell ref="AL81:AQ81"/>
    <mergeCell ref="AR81:AW81"/>
    <mergeCell ref="B82:G82"/>
    <mergeCell ref="H82:M82"/>
    <mergeCell ref="N82:S82"/>
    <mergeCell ref="T82:Y82"/>
    <mergeCell ref="Z82:AE82"/>
    <mergeCell ref="AF82:AK82"/>
    <mergeCell ref="AL82:AQ82"/>
    <mergeCell ref="AR82:AW82"/>
    <mergeCell ref="N83:S83"/>
    <mergeCell ref="T83:Y83"/>
    <mergeCell ref="Z83:AE83"/>
    <mergeCell ref="AF83:AK83"/>
    <mergeCell ref="AL83:AQ83"/>
    <mergeCell ref="AR83:AW83"/>
    <mergeCell ref="A86:AW86"/>
    <mergeCell ref="AM87:AO88"/>
    <mergeCell ref="AP87:AR88"/>
    <mergeCell ref="AS87:AW88"/>
    <mergeCell ref="O90:AI91"/>
    <mergeCell ref="A93:V93"/>
    <mergeCell ref="B94:E95"/>
    <mergeCell ref="F94:V95"/>
    <mergeCell ref="AG94:AK94"/>
    <mergeCell ref="AL94:AW94"/>
    <mergeCell ref="AG95:AK95"/>
    <mergeCell ref="AL95:AW95"/>
    <mergeCell ref="B83:G83"/>
    <mergeCell ref="B96:E96"/>
    <mergeCell ref="F96:R96"/>
    <mergeCell ref="S96:V96"/>
    <mergeCell ref="AG96:AK96"/>
    <mergeCell ref="AL96:AW96"/>
    <mergeCell ref="B97:E97"/>
    <mergeCell ref="F97:L97"/>
    <mergeCell ref="M97:R97"/>
    <mergeCell ref="S97:V97"/>
    <mergeCell ref="AG97:AK97"/>
    <mergeCell ref="AL97:AW97"/>
    <mergeCell ref="AR109:AW109"/>
    <mergeCell ref="F110:G110"/>
    <mergeCell ref="H110:M110"/>
    <mergeCell ref="N110:S110"/>
    <mergeCell ref="T110:Y110"/>
    <mergeCell ref="B107:G107"/>
    <mergeCell ref="H107:M107"/>
    <mergeCell ref="N107:S107"/>
    <mergeCell ref="T107:Y107"/>
    <mergeCell ref="Z107:AE107"/>
    <mergeCell ref="B109:B118"/>
    <mergeCell ref="C109:C112"/>
    <mergeCell ref="D109:E110"/>
    <mergeCell ref="F109:G109"/>
    <mergeCell ref="AF107:AK107"/>
    <mergeCell ref="AL107:AQ107"/>
    <mergeCell ref="AR107:AW108"/>
    <mergeCell ref="B108:G108"/>
    <mergeCell ref="H108:M108"/>
    <mergeCell ref="N108:S108"/>
    <mergeCell ref="T108:Y108"/>
    <mergeCell ref="Z113:AE113"/>
    <mergeCell ref="Z108:AE108"/>
    <mergeCell ref="AF108:AK108"/>
    <mergeCell ref="AL108:AQ108"/>
    <mergeCell ref="Z110:AE110"/>
    <mergeCell ref="AF110:AK110"/>
    <mergeCell ref="AL110:AQ110"/>
    <mergeCell ref="AR110:AW110"/>
    <mergeCell ref="H109:M109"/>
    <mergeCell ref="N109:S109"/>
    <mergeCell ref="T109:Y109"/>
    <mergeCell ref="Z109:AE109"/>
    <mergeCell ref="AF109:AK109"/>
    <mergeCell ref="AL109:AQ109"/>
    <mergeCell ref="F111:G111"/>
    <mergeCell ref="H111:M111"/>
    <mergeCell ref="N111:S111"/>
    <mergeCell ref="AF114:AK114"/>
    <mergeCell ref="C115:E116"/>
    <mergeCell ref="F115:G115"/>
    <mergeCell ref="H115:M115"/>
    <mergeCell ref="N115:S115"/>
    <mergeCell ref="T115:Y115"/>
    <mergeCell ref="Z115:AE115"/>
    <mergeCell ref="Z116:AE116"/>
    <mergeCell ref="AF116:AK116"/>
    <mergeCell ref="AL116:AQ116"/>
    <mergeCell ref="AR116:AW116"/>
    <mergeCell ref="AL114:AQ114"/>
    <mergeCell ref="AR114:AW114"/>
    <mergeCell ref="AF115:AK115"/>
    <mergeCell ref="AL115:AQ115"/>
    <mergeCell ref="T111:Y111"/>
    <mergeCell ref="Z111:AE111"/>
    <mergeCell ref="AF111:AK111"/>
    <mergeCell ref="AL111:AQ111"/>
    <mergeCell ref="AR111:AW111"/>
    <mergeCell ref="F112:G112"/>
    <mergeCell ref="H112:M112"/>
    <mergeCell ref="N112:S112"/>
    <mergeCell ref="T112:Y112"/>
    <mergeCell ref="Z112:AE112"/>
    <mergeCell ref="AF112:AK112"/>
    <mergeCell ref="AL112:AQ112"/>
    <mergeCell ref="AR112:AW112"/>
    <mergeCell ref="C113:G113"/>
    <mergeCell ref="H113:M113"/>
    <mergeCell ref="N113:S113"/>
    <mergeCell ref="T113:Y113"/>
    <mergeCell ref="C122:E123"/>
    <mergeCell ref="F122:G122"/>
    <mergeCell ref="H122:M122"/>
    <mergeCell ref="N122:S122"/>
    <mergeCell ref="T122:Y122"/>
    <mergeCell ref="F117:G117"/>
    <mergeCell ref="H117:M117"/>
    <mergeCell ref="N117:S117"/>
    <mergeCell ref="T117:Y117"/>
    <mergeCell ref="Z117:AE117"/>
    <mergeCell ref="AR115:AW115"/>
    <mergeCell ref="F116:G116"/>
    <mergeCell ref="H116:M116"/>
    <mergeCell ref="N116:S116"/>
    <mergeCell ref="T116:Y116"/>
    <mergeCell ref="AF117:AK117"/>
    <mergeCell ref="AL117:AQ117"/>
    <mergeCell ref="AR117:AW117"/>
    <mergeCell ref="F118:G118"/>
    <mergeCell ref="H118:M118"/>
    <mergeCell ref="N118:S118"/>
    <mergeCell ref="T118:Y118"/>
    <mergeCell ref="Z118:AE118"/>
    <mergeCell ref="AF118:AK118"/>
    <mergeCell ref="AL118:AQ118"/>
    <mergeCell ref="AR118:AW118"/>
    <mergeCell ref="B119:G119"/>
    <mergeCell ref="H119:M119"/>
    <mergeCell ref="N119:S119"/>
    <mergeCell ref="T119:Y119"/>
    <mergeCell ref="Z119:AE119"/>
    <mergeCell ref="AF119:AK119"/>
    <mergeCell ref="AO142:AW143"/>
    <mergeCell ref="H144:N146"/>
    <mergeCell ref="O144:Q146"/>
    <mergeCell ref="R144:X146"/>
    <mergeCell ref="Z122:AE122"/>
    <mergeCell ref="AF122:AK122"/>
    <mergeCell ref="AL122:AQ122"/>
    <mergeCell ref="AR122:AW122"/>
    <mergeCell ref="F123:G123"/>
    <mergeCell ref="H123:M123"/>
    <mergeCell ref="N123:S123"/>
    <mergeCell ref="T123:Y123"/>
    <mergeCell ref="Z123:AE123"/>
    <mergeCell ref="AF123:AK123"/>
    <mergeCell ref="AL123:AQ123"/>
    <mergeCell ref="AR123:AW123"/>
    <mergeCell ref="B124:G124"/>
    <mergeCell ref="H124:M124"/>
    <mergeCell ref="N124:S124"/>
    <mergeCell ref="T124:Y124"/>
    <mergeCell ref="Z124:AE124"/>
    <mergeCell ref="AF124:AK124"/>
    <mergeCell ref="AL124:AQ124"/>
    <mergeCell ref="AR124:AW124"/>
    <mergeCell ref="B120:B123"/>
    <mergeCell ref="C120:E121"/>
    <mergeCell ref="F120:G120"/>
    <mergeCell ref="H120:M120"/>
    <mergeCell ref="N120:S120"/>
    <mergeCell ref="T120:Y120"/>
    <mergeCell ref="Z120:AE120"/>
    <mergeCell ref="N121:S121"/>
    <mergeCell ref="H149:M149"/>
    <mergeCell ref="N149:S149"/>
    <mergeCell ref="T149:Y149"/>
    <mergeCell ref="Z149:AE149"/>
    <mergeCell ref="AF149:AK149"/>
    <mergeCell ref="AL149:AQ149"/>
    <mergeCell ref="Z151:AE151"/>
    <mergeCell ref="AF151:AK151"/>
    <mergeCell ref="AL151:AQ151"/>
    <mergeCell ref="AR151:AW151"/>
    <mergeCell ref="H125:M125"/>
    <mergeCell ref="N125:S125"/>
    <mergeCell ref="T125:Y125"/>
    <mergeCell ref="Z125:AE125"/>
    <mergeCell ref="AF125:AK125"/>
    <mergeCell ref="AL125:AQ125"/>
    <mergeCell ref="AR125:AW125"/>
    <mergeCell ref="A128:AW128"/>
    <mergeCell ref="AM129:AO130"/>
    <mergeCell ref="AP129:AR130"/>
    <mergeCell ref="AS129:AW130"/>
    <mergeCell ref="O132:AI133"/>
    <mergeCell ref="A135:V135"/>
    <mergeCell ref="AG136:AK136"/>
    <mergeCell ref="AL136:AW136"/>
    <mergeCell ref="AG140:AK140"/>
    <mergeCell ref="AL140:AW140"/>
    <mergeCell ref="A141:AW141"/>
    <mergeCell ref="B142:G146"/>
    <mergeCell ref="H142:Q143"/>
    <mergeCell ref="R142:AA143"/>
    <mergeCell ref="AB142:AK143"/>
    <mergeCell ref="AR152:AW152"/>
    <mergeCell ref="AL153:AQ153"/>
    <mergeCell ref="AR153:AW153"/>
    <mergeCell ref="AF152:AK152"/>
    <mergeCell ref="AL152:AQ152"/>
    <mergeCell ref="AL154:AQ154"/>
    <mergeCell ref="AR154:AW154"/>
    <mergeCell ref="H155:M155"/>
    <mergeCell ref="N155:S155"/>
    <mergeCell ref="T155:Y155"/>
    <mergeCell ref="Z155:AE155"/>
    <mergeCell ref="AF155:AK155"/>
    <mergeCell ref="H150:M150"/>
    <mergeCell ref="N150:S150"/>
    <mergeCell ref="T150:Y150"/>
    <mergeCell ref="Z150:AE150"/>
    <mergeCell ref="AF150:AK150"/>
    <mergeCell ref="AL150:AQ150"/>
    <mergeCell ref="H152:M152"/>
    <mergeCell ref="N152:S152"/>
    <mergeCell ref="T152:Y152"/>
    <mergeCell ref="Z152:AE152"/>
    <mergeCell ref="H151:M151"/>
    <mergeCell ref="N151:S151"/>
    <mergeCell ref="T151:Y151"/>
    <mergeCell ref="H153:M153"/>
    <mergeCell ref="N153:S153"/>
    <mergeCell ref="T153:Y153"/>
    <mergeCell ref="Z153:AE153"/>
    <mergeCell ref="AF153:AK153"/>
    <mergeCell ref="T158:Y158"/>
    <mergeCell ref="Z158:AE158"/>
    <mergeCell ref="AR156:AW156"/>
    <mergeCell ref="F157:G157"/>
    <mergeCell ref="H157:M157"/>
    <mergeCell ref="N157:S157"/>
    <mergeCell ref="T157:Y157"/>
    <mergeCell ref="AF158:AK158"/>
    <mergeCell ref="AL158:AQ158"/>
    <mergeCell ref="AR158:AW158"/>
    <mergeCell ref="AF162:AK162"/>
    <mergeCell ref="AL162:AQ162"/>
    <mergeCell ref="AR162:AW162"/>
    <mergeCell ref="H163:M163"/>
    <mergeCell ref="N163:S163"/>
    <mergeCell ref="T154:Y154"/>
    <mergeCell ref="Z154:AE154"/>
    <mergeCell ref="AF154:AK154"/>
    <mergeCell ref="T163:Y163"/>
    <mergeCell ref="Z163:AE163"/>
    <mergeCell ref="AF163:AK163"/>
    <mergeCell ref="AL163:AQ163"/>
    <mergeCell ref="AR163:AW163"/>
    <mergeCell ref="H164:M164"/>
    <mergeCell ref="N164:S164"/>
    <mergeCell ref="T164:Y164"/>
    <mergeCell ref="Z164:AE164"/>
    <mergeCell ref="F159:G159"/>
    <mergeCell ref="H159:M159"/>
    <mergeCell ref="N159:S159"/>
    <mergeCell ref="T159:Y159"/>
    <mergeCell ref="Z159:AE159"/>
    <mergeCell ref="AF159:AK159"/>
    <mergeCell ref="AL159:AQ159"/>
    <mergeCell ref="AR159:AW159"/>
    <mergeCell ref="H160:M160"/>
    <mergeCell ref="N160:S160"/>
    <mergeCell ref="T160:Y160"/>
    <mergeCell ref="Z160:AE160"/>
    <mergeCell ref="AF160:AK160"/>
    <mergeCell ref="AL160:AQ160"/>
    <mergeCell ref="AR160:AW160"/>
    <mergeCell ref="B161:G161"/>
    <mergeCell ref="B162:B165"/>
    <mergeCell ref="C162:E163"/>
    <mergeCell ref="H162:M162"/>
    <mergeCell ref="N162:S162"/>
    <mergeCell ref="T162:Y162"/>
    <mergeCell ref="Z162:AE162"/>
    <mergeCell ref="F165:G165"/>
    <mergeCell ref="AF192:AK192"/>
    <mergeCell ref="AL192:AQ192"/>
    <mergeCell ref="H191:M191"/>
    <mergeCell ref="N191:S191"/>
    <mergeCell ref="AF164:AK164"/>
    <mergeCell ref="AL164:AQ164"/>
    <mergeCell ref="AR164:AW164"/>
    <mergeCell ref="H165:M165"/>
    <mergeCell ref="N165:S165"/>
    <mergeCell ref="T165:Y165"/>
    <mergeCell ref="Z165:AE165"/>
    <mergeCell ref="AF165:AK165"/>
    <mergeCell ref="AL165:AQ165"/>
    <mergeCell ref="AR165:AW165"/>
    <mergeCell ref="H166:M166"/>
    <mergeCell ref="N166:S166"/>
    <mergeCell ref="T166:Y166"/>
    <mergeCell ref="Z166:AE166"/>
    <mergeCell ref="AF166:AK166"/>
    <mergeCell ref="AL166:AQ166"/>
    <mergeCell ref="AR166:AW166"/>
    <mergeCell ref="F180:R180"/>
    <mergeCell ref="B166:G166"/>
    <mergeCell ref="Y186:AA188"/>
    <mergeCell ref="AB186:AH188"/>
    <mergeCell ref="AI186:AK188"/>
    <mergeCell ref="AO186:AU188"/>
    <mergeCell ref="AV186:AW188"/>
    <mergeCell ref="AG181:AK181"/>
    <mergeCell ref="AL181:AW181"/>
    <mergeCell ref="B167:G167"/>
    <mergeCell ref="H167:M167"/>
    <mergeCell ref="F194:G194"/>
    <mergeCell ref="H194:M194"/>
    <mergeCell ref="N194:S194"/>
    <mergeCell ref="T194:Y194"/>
    <mergeCell ref="Z194:AE194"/>
    <mergeCell ref="AF194:AK194"/>
    <mergeCell ref="AL194:AQ194"/>
    <mergeCell ref="AR194:AW194"/>
    <mergeCell ref="H195:M195"/>
    <mergeCell ref="N195:S195"/>
    <mergeCell ref="T195:Y195"/>
    <mergeCell ref="Z195:AE195"/>
    <mergeCell ref="AF195:AK195"/>
    <mergeCell ref="AL195:AQ195"/>
    <mergeCell ref="AR195:AW195"/>
    <mergeCell ref="D193:E194"/>
    <mergeCell ref="T191:Y191"/>
    <mergeCell ref="Z191:AE191"/>
    <mergeCell ref="AF191:AK191"/>
    <mergeCell ref="AL191:AQ191"/>
    <mergeCell ref="F193:G193"/>
    <mergeCell ref="H193:M193"/>
    <mergeCell ref="N193:S193"/>
    <mergeCell ref="T193:Y193"/>
    <mergeCell ref="Z193:AE193"/>
    <mergeCell ref="H192:M192"/>
    <mergeCell ref="N192:S192"/>
    <mergeCell ref="T192:Y192"/>
    <mergeCell ref="AF193:AK193"/>
    <mergeCell ref="AL193:AQ193"/>
    <mergeCell ref="AR193:AW193"/>
    <mergeCell ref="Z192:AE192"/>
    <mergeCell ref="H196:M196"/>
    <mergeCell ref="N196:S196"/>
    <mergeCell ref="T196:Y196"/>
    <mergeCell ref="Z196:AE196"/>
    <mergeCell ref="AF196:AK196"/>
    <mergeCell ref="H197:M197"/>
    <mergeCell ref="N197:S197"/>
    <mergeCell ref="T197:Y197"/>
    <mergeCell ref="Z197:AE197"/>
    <mergeCell ref="Z198:AE198"/>
    <mergeCell ref="AF198:AK198"/>
    <mergeCell ref="AL198:AQ198"/>
    <mergeCell ref="AR198:AW198"/>
    <mergeCell ref="AL196:AQ196"/>
    <mergeCell ref="AR196:AW196"/>
    <mergeCell ref="AF197:AK197"/>
    <mergeCell ref="AL197:AQ197"/>
    <mergeCell ref="F199:G199"/>
    <mergeCell ref="H199:M199"/>
    <mergeCell ref="N199:S199"/>
    <mergeCell ref="T199:Y199"/>
    <mergeCell ref="Z199:AE199"/>
    <mergeCell ref="B203:G203"/>
    <mergeCell ref="AR197:AW197"/>
    <mergeCell ref="H198:M198"/>
    <mergeCell ref="N198:S198"/>
    <mergeCell ref="T198:Y198"/>
    <mergeCell ref="AF199:AK199"/>
    <mergeCell ref="AL199:AQ199"/>
    <mergeCell ref="AR199:AW199"/>
    <mergeCell ref="F200:G200"/>
    <mergeCell ref="H200:M200"/>
    <mergeCell ref="N200:S200"/>
    <mergeCell ref="T200:Y200"/>
    <mergeCell ref="Z200:AE200"/>
    <mergeCell ref="AF200:AK200"/>
    <mergeCell ref="AL200:AQ200"/>
    <mergeCell ref="AR200:AW200"/>
    <mergeCell ref="B204:B207"/>
    <mergeCell ref="C206:E207"/>
    <mergeCell ref="AF202:AK202"/>
    <mergeCell ref="AL202:AQ202"/>
    <mergeCell ref="AR202:AW202"/>
    <mergeCell ref="H203:M203"/>
    <mergeCell ref="N203:S203"/>
    <mergeCell ref="T203:Y203"/>
    <mergeCell ref="Z203:AE203"/>
    <mergeCell ref="AF203:AK203"/>
    <mergeCell ref="AL203:AQ203"/>
    <mergeCell ref="AR203:AW203"/>
    <mergeCell ref="C204:E205"/>
    <mergeCell ref="F204:G204"/>
    <mergeCell ref="H204:M204"/>
    <mergeCell ref="N204:S204"/>
    <mergeCell ref="T204:Y204"/>
    <mergeCell ref="Z204:AE204"/>
    <mergeCell ref="AF204:AK204"/>
    <mergeCell ref="AL204:AQ204"/>
    <mergeCell ref="AR204:AW204"/>
    <mergeCell ref="F205:G205"/>
    <mergeCell ref="H205:M205"/>
    <mergeCell ref="N205:S205"/>
    <mergeCell ref="T205:Y205"/>
    <mergeCell ref="Z205:AE205"/>
    <mergeCell ref="AF205:AK205"/>
    <mergeCell ref="AL205:AQ205"/>
    <mergeCell ref="AR205:AW205"/>
    <mergeCell ref="H206:M206"/>
    <mergeCell ref="N206:S206"/>
    <mergeCell ref="T206:Y206"/>
    <mergeCell ref="Z206:AE206"/>
    <mergeCell ref="AF206:AK206"/>
    <mergeCell ref="AL206:AQ206"/>
    <mergeCell ref="AR206:AW206"/>
    <mergeCell ref="T241:Y241"/>
    <mergeCell ref="H238:M238"/>
    <mergeCell ref="N238:S238"/>
    <mergeCell ref="T238:Y238"/>
    <mergeCell ref="Z238:AE238"/>
    <mergeCell ref="H239:M239"/>
    <mergeCell ref="N239:S239"/>
    <mergeCell ref="T239:Y239"/>
    <mergeCell ref="Z239:AE239"/>
    <mergeCell ref="AF239:AK239"/>
    <mergeCell ref="AL239:AQ239"/>
    <mergeCell ref="AF238:AK238"/>
    <mergeCell ref="AL238:AQ238"/>
    <mergeCell ref="Z241:AE241"/>
    <mergeCell ref="H207:M207"/>
    <mergeCell ref="N207:S207"/>
    <mergeCell ref="T207:Y207"/>
    <mergeCell ref="Z207:AE207"/>
    <mergeCell ref="AF207:AK207"/>
    <mergeCell ref="AL207:AQ207"/>
    <mergeCell ref="A211:O211"/>
    <mergeCell ref="P211:V211"/>
    <mergeCell ref="A212:AW212"/>
    <mergeCell ref="AM213:AO214"/>
    <mergeCell ref="AP213:AR214"/>
    <mergeCell ref="AS213:AW214"/>
    <mergeCell ref="O216:AI217"/>
    <mergeCell ref="A219:V219"/>
    <mergeCell ref="AL220:AW220"/>
    <mergeCell ref="F243:G243"/>
    <mergeCell ref="H243:M243"/>
    <mergeCell ref="N243:S243"/>
    <mergeCell ref="T243:Y243"/>
    <mergeCell ref="Z243:AE243"/>
    <mergeCell ref="AF243:AK243"/>
    <mergeCell ref="H244:M244"/>
    <mergeCell ref="N244:S244"/>
    <mergeCell ref="T244:Y244"/>
    <mergeCell ref="Z244:AE244"/>
    <mergeCell ref="AF244:AK244"/>
    <mergeCell ref="C241:E242"/>
    <mergeCell ref="C243:E244"/>
    <mergeCell ref="F244:G244"/>
    <mergeCell ref="AR242:AW242"/>
    <mergeCell ref="AL243:AQ243"/>
    <mergeCell ref="AR243:AW243"/>
    <mergeCell ref="AF242:AK242"/>
    <mergeCell ref="AL242:AQ242"/>
    <mergeCell ref="AL244:AQ244"/>
    <mergeCell ref="AR244:AW244"/>
    <mergeCell ref="AF241:AK241"/>
    <mergeCell ref="AL241:AQ241"/>
    <mergeCell ref="AR241:AW241"/>
    <mergeCell ref="F242:G242"/>
    <mergeCell ref="H242:M242"/>
    <mergeCell ref="N242:S242"/>
    <mergeCell ref="T242:Y242"/>
    <mergeCell ref="Z242:AE242"/>
    <mergeCell ref="F241:G241"/>
    <mergeCell ref="H241:M241"/>
    <mergeCell ref="N241:S241"/>
    <mergeCell ref="AL245:AQ245"/>
    <mergeCell ref="AR245:AW245"/>
    <mergeCell ref="AF246:AK246"/>
    <mergeCell ref="AL246:AQ246"/>
    <mergeCell ref="F248:G248"/>
    <mergeCell ref="H248:M248"/>
    <mergeCell ref="N248:S248"/>
    <mergeCell ref="T248:Y248"/>
    <mergeCell ref="Z248:AE248"/>
    <mergeCell ref="AR246:AW246"/>
    <mergeCell ref="F247:G247"/>
    <mergeCell ref="H247:M247"/>
    <mergeCell ref="N247:S247"/>
    <mergeCell ref="T247:Y247"/>
    <mergeCell ref="AF248:AK248"/>
    <mergeCell ref="AL248:AQ248"/>
    <mergeCell ref="AR248:AW248"/>
    <mergeCell ref="B245:G245"/>
    <mergeCell ref="H245:M245"/>
    <mergeCell ref="N245:S245"/>
    <mergeCell ref="T245:Y245"/>
    <mergeCell ref="Z245:AE245"/>
    <mergeCell ref="AF245:AK245"/>
    <mergeCell ref="C246:E247"/>
    <mergeCell ref="F246:G246"/>
    <mergeCell ref="H246:M246"/>
    <mergeCell ref="N246:S246"/>
    <mergeCell ref="T246:Y246"/>
    <mergeCell ref="Z246:AE246"/>
    <mergeCell ref="Z247:AE247"/>
    <mergeCell ref="AF247:AK247"/>
    <mergeCell ref="AL247:AQ247"/>
    <mergeCell ref="H251:M251"/>
    <mergeCell ref="N251:S251"/>
    <mergeCell ref="T251:Y251"/>
    <mergeCell ref="Z251:AE251"/>
    <mergeCell ref="AF251:AK251"/>
    <mergeCell ref="AL251:AQ251"/>
    <mergeCell ref="AR251:AW251"/>
    <mergeCell ref="B251:G251"/>
    <mergeCell ref="A253:O253"/>
    <mergeCell ref="P253:V253"/>
    <mergeCell ref="A254:AW254"/>
    <mergeCell ref="F249:G249"/>
    <mergeCell ref="H249:M249"/>
    <mergeCell ref="N249:S249"/>
    <mergeCell ref="T249:Y249"/>
    <mergeCell ref="Z249:AE249"/>
    <mergeCell ref="AF249:AK249"/>
    <mergeCell ref="AL249:AQ249"/>
    <mergeCell ref="AR249:AW249"/>
    <mergeCell ref="B250:G250"/>
    <mergeCell ref="H250:M250"/>
    <mergeCell ref="N250:S250"/>
    <mergeCell ref="T250:Y250"/>
    <mergeCell ref="Z250:AE250"/>
    <mergeCell ref="AF250:AK250"/>
    <mergeCell ref="AL250:AQ250"/>
    <mergeCell ref="AR250:AW250"/>
    <mergeCell ref="C248:E249"/>
    <mergeCell ref="B246:B249"/>
    <mergeCell ref="AR247:AW247"/>
    <mergeCell ref="AL290:AQ290"/>
    <mergeCell ref="AR290:AW290"/>
    <mergeCell ref="H286:M286"/>
    <mergeCell ref="N286:S286"/>
    <mergeCell ref="T286:Y286"/>
    <mergeCell ref="Z286:AE286"/>
    <mergeCell ref="F288:G288"/>
    <mergeCell ref="AF286:AK286"/>
    <mergeCell ref="AL286:AQ286"/>
    <mergeCell ref="B287:G287"/>
    <mergeCell ref="H287:M287"/>
    <mergeCell ref="N287:S287"/>
    <mergeCell ref="T287:Y287"/>
    <mergeCell ref="Z287:AE287"/>
    <mergeCell ref="AF287:AK287"/>
    <mergeCell ref="AL287:AQ287"/>
    <mergeCell ref="Z289:AE289"/>
    <mergeCell ref="AF289:AK289"/>
    <mergeCell ref="AL289:AQ289"/>
    <mergeCell ref="AR289:AW289"/>
    <mergeCell ref="H288:M288"/>
    <mergeCell ref="N288:S288"/>
    <mergeCell ref="C285:E286"/>
    <mergeCell ref="F285:G285"/>
    <mergeCell ref="H285:M285"/>
    <mergeCell ref="N285:S285"/>
    <mergeCell ref="T285:Y285"/>
    <mergeCell ref="Z285:AE285"/>
    <mergeCell ref="AF285:AK285"/>
    <mergeCell ref="AL285:AQ285"/>
    <mergeCell ref="AR285:AW285"/>
    <mergeCell ref="F286:G286"/>
    <mergeCell ref="AM255:AO256"/>
    <mergeCell ref="AP255:AR256"/>
    <mergeCell ref="AS255:AW256"/>
    <mergeCell ref="O258:AI259"/>
    <mergeCell ref="A261:V261"/>
    <mergeCell ref="B262:E263"/>
    <mergeCell ref="F262:V263"/>
    <mergeCell ref="AG262:AK262"/>
    <mergeCell ref="H293:M293"/>
    <mergeCell ref="N293:S293"/>
    <mergeCell ref="T293:Y293"/>
    <mergeCell ref="Z293:AE293"/>
    <mergeCell ref="AF293:AK293"/>
    <mergeCell ref="AL293:AQ293"/>
    <mergeCell ref="AR293:AW293"/>
    <mergeCell ref="B293:G293"/>
    <mergeCell ref="F291:G291"/>
    <mergeCell ref="H291:M291"/>
    <mergeCell ref="N291:S291"/>
    <mergeCell ref="T291:Y291"/>
    <mergeCell ref="Z291:AE291"/>
    <mergeCell ref="AF291:AK291"/>
    <mergeCell ref="AL291:AQ291"/>
    <mergeCell ref="AR291:AW291"/>
    <mergeCell ref="H292:M292"/>
    <mergeCell ref="N292:S292"/>
    <mergeCell ref="T292:Y292"/>
    <mergeCell ref="Z292:AE292"/>
    <mergeCell ref="AF292:AK292"/>
    <mergeCell ref="AL292:AQ292"/>
    <mergeCell ref="AR292:AW292"/>
    <mergeCell ref="AL262:AW262"/>
    <mergeCell ref="B304:E305"/>
    <mergeCell ref="F304:V305"/>
    <mergeCell ref="AG304:AK304"/>
    <mergeCell ref="AL304:AW304"/>
    <mergeCell ref="AG305:AK305"/>
    <mergeCell ref="AL305:AW305"/>
    <mergeCell ref="B306:E306"/>
    <mergeCell ref="F306:R306"/>
    <mergeCell ref="S306:V306"/>
    <mergeCell ref="AG306:AK306"/>
    <mergeCell ref="AL306:AW306"/>
    <mergeCell ref="O300:AI301"/>
    <mergeCell ref="A303:V303"/>
    <mergeCell ref="A295:O295"/>
    <mergeCell ref="P295:V295"/>
    <mergeCell ref="A296:AW296"/>
    <mergeCell ref="AM297:AO298"/>
    <mergeCell ref="AP297:AR298"/>
    <mergeCell ref="AS297:AW298"/>
    <mergeCell ref="N359:S359"/>
    <mergeCell ref="T359:Y359"/>
    <mergeCell ref="Z359:AE359"/>
    <mergeCell ref="AF359:AK359"/>
    <mergeCell ref="AL359:AQ359"/>
    <mergeCell ref="AR359:AW360"/>
    <mergeCell ref="B360:G360"/>
    <mergeCell ref="H360:M360"/>
    <mergeCell ref="N360:S360"/>
    <mergeCell ref="T360:Y360"/>
    <mergeCell ref="Z360:AE360"/>
    <mergeCell ref="AF360:AK360"/>
    <mergeCell ref="AL360:AQ360"/>
    <mergeCell ref="B361:B370"/>
    <mergeCell ref="C361:C364"/>
    <mergeCell ref="D361:E362"/>
    <mergeCell ref="F361:G361"/>
    <mergeCell ref="H361:M361"/>
    <mergeCell ref="N361:S361"/>
    <mergeCell ref="T361:Y361"/>
    <mergeCell ref="Z361:AE361"/>
    <mergeCell ref="AF361:AK361"/>
    <mergeCell ref="AL361:AQ361"/>
    <mergeCell ref="AR361:AW361"/>
    <mergeCell ref="F362:G362"/>
    <mergeCell ref="H362:M362"/>
    <mergeCell ref="N362:S362"/>
    <mergeCell ref="T362:Y362"/>
    <mergeCell ref="Z362:AE362"/>
    <mergeCell ref="AF362:AK362"/>
    <mergeCell ref="AL362:AQ362"/>
    <mergeCell ref="AR362:AW362"/>
    <mergeCell ref="F405:G405"/>
    <mergeCell ref="H405:M405"/>
    <mergeCell ref="A393:AW393"/>
    <mergeCell ref="B390:E390"/>
    <mergeCell ref="F390:R390"/>
    <mergeCell ref="S390:V390"/>
    <mergeCell ref="AG390:AK390"/>
    <mergeCell ref="AL390:AW390"/>
    <mergeCell ref="B391:E391"/>
    <mergeCell ref="F391:L391"/>
    <mergeCell ref="M391:R391"/>
    <mergeCell ref="S391:V391"/>
    <mergeCell ref="AG391:AK391"/>
    <mergeCell ref="AL391:AW391"/>
    <mergeCell ref="AG392:AK392"/>
    <mergeCell ref="AL392:AW392"/>
    <mergeCell ref="N403:S403"/>
    <mergeCell ref="T403:Y403"/>
    <mergeCell ref="Z403:AE403"/>
    <mergeCell ref="AF403:AK403"/>
    <mergeCell ref="AL403:AQ403"/>
    <mergeCell ref="AR403:AW403"/>
    <mergeCell ref="H401:M401"/>
    <mergeCell ref="N401:S401"/>
    <mergeCell ref="T401:Y401"/>
    <mergeCell ref="B394:G398"/>
    <mergeCell ref="H394:Q395"/>
    <mergeCell ref="R394:AA395"/>
    <mergeCell ref="AB394:AK395"/>
    <mergeCell ref="AO394:AW395"/>
    <mergeCell ref="R396:X398"/>
    <mergeCell ref="Y396:AA398"/>
    <mergeCell ref="AB396:AH398"/>
    <mergeCell ref="AI396:AK398"/>
    <mergeCell ref="Z401:AE401"/>
    <mergeCell ref="AO396:AU398"/>
    <mergeCell ref="AV396:AW398"/>
    <mergeCell ref="B400:AW400"/>
    <mergeCell ref="B401:G401"/>
    <mergeCell ref="AR401:AW402"/>
    <mergeCell ref="B402:G402"/>
    <mergeCell ref="B403:B412"/>
    <mergeCell ref="C403:C406"/>
    <mergeCell ref="D403:E404"/>
    <mergeCell ref="F403:G403"/>
    <mergeCell ref="N405:S405"/>
    <mergeCell ref="T405:Y405"/>
    <mergeCell ref="Z405:AE405"/>
    <mergeCell ref="AF405:AK405"/>
    <mergeCell ref="AL405:AQ405"/>
    <mergeCell ref="AR405:AW405"/>
    <mergeCell ref="F406:G406"/>
    <mergeCell ref="H406:M406"/>
    <mergeCell ref="N406:S406"/>
    <mergeCell ref="T406:Y406"/>
    <mergeCell ref="Z406:AE406"/>
    <mergeCell ref="AF406:AK406"/>
    <mergeCell ref="AL406:AQ406"/>
    <mergeCell ref="AR406:AW406"/>
    <mergeCell ref="C407:G407"/>
    <mergeCell ref="F404:G404"/>
    <mergeCell ref="D405:E406"/>
    <mergeCell ref="H407:M407"/>
    <mergeCell ref="N407:S407"/>
    <mergeCell ref="B358:AW358"/>
    <mergeCell ref="B359:G359"/>
    <mergeCell ref="H359:M359"/>
    <mergeCell ref="P1:V1"/>
    <mergeCell ref="F162:G162"/>
    <mergeCell ref="F163:G163"/>
    <mergeCell ref="C164:E165"/>
    <mergeCell ref="F164:G164"/>
    <mergeCell ref="H404:M404"/>
    <mergeCell ref="N404:S404"/>
    <mergeCell ref="T404:Y404"/>
    <mergeCell ref="Z404:AE404"/>
    <mergeCell ref="AF404:AK404"/>
    <mergeCell ref="AL404:AQ404"/>
    <mergeCell ref="AR404:AW404"/>
    <mergeCell ref="AF401:AK401"/>
    <mergeCell ref="AL401:AQ401"/>
    <mergeCell ref="H402:M402"/>
    <mergeCell ref="N402:S402"/>
    <mergeCell ref="T402:Y402"/>
    <mergeCell ref="Z402:AE402"/>
    <mergeCell ref="AF402:AK402"/>
    <mergeCell ref="AL402:AQ402"/>
    <mergeCell ref="H403:M403"/>
    <mergeCell ref="A44:AW44"/>
    <mergeCell ref="AM45:AO46"/>
    <mergeCell ref="AP45:AR46"/>
    <mergeCell ref="AS45:AW46"/>
    <mergeCell ref="H41:M41"/>
    <mergeCell ref="N41:S41"/>
    <mergeCell ref="H396:N398"/>
    <mergeCell ref="O396:Q398"/>
    <mergeCell ref="O48:AI49"/>
    <mergeCell ref="A51:V51"/>
    <mergeCell ref="B22:AW22"/>
    <mergeCell ref="AG98:AK98"/>
    <mergeCell ref="AL98:AW98"/>
    <mergeCell ref="A99:AW99"/>
    <mergeCell ref="B100:G104"/>
    <mergeCell ref="H100:Q101"/>
    <mergeCell ref="R100:AA101"/>
    <mergeCell ref="AB100:AK101"/>
    <mergeCell ref="AO100:AW101"/>
    <mergeCell ref="O102:Q104"/>
    <mergeCell ref="Y102:AA104"/>
    <mergeCell ref="AI102:AK104"/>
    <mergeCell ref="AO102:AU104"/>
    <mergeCell ref="AV102:AW104"/>
    <mergeCell ref="A43:O43"/>
    <mergeCell ref="P43:V43"/>
    <mergeCell ref="A57:AW57"/>
    <mergeCell ref="B58:G62"/>
    <mergeCell ref="H58:Q59"/>
    <mergeCell ref="R58:AA59"/>
    <mergeCell ref="AB58:AK59"/>
    <mergeCell ref="AO58:AW59"/>
    <mergeCell ref="O60:Q62"/>
    <mergeCell ref="Y60:AA62"/>
    <mergeCell ref="AB60:AH62"/>
    <mergeCell ref="R60:X62"/>
    <mergeCell ref="H60:N62"/>
    <mergeCell ref="AG55:AK55"/>
    <mergeCell ref="AL55:AW55"/>
    <mergeCell ref="H83:M83"/>
    <mergeCell ref="AL119:AQ119"/>
    <mergeCell ref="AR119:AW119"/>
    <mergeCell ref="C117:E118"/>
    <mergeCell ref="AF120:AK120"/>
    <mergeCell ref="AL120:AQ120"/>
    <mergeCell ref="AR120:AW120"/>
    <mergeCell ref="F121:G121"/>
    <mergeCell ref="H121:M121"/>
    <mergeCell ref="H102:N104"/>
    <mergeCell ref="R102:X104"/>
    <mergeCell ref="AB102:AH104"/>
    <mergeCell ref="B64:AW64"/>
    <mergeCell ref="A85:O85"/>
    <mergeCell ref="P85:V85"/>
    <mergeCell ref="B106:AW106"/>
    <mergeCell ref="AI60:AK62"/>
    <mergeCell ref="AO60:AU62"/>
    <mergeCell ref="AV60:AW62"/>
    <mergeCell ref="T121:Y121"/>
    <mergeCell ref="Z121:AE121"/>
    <mergeCell ref="AF121:AK121"/>
    <mergeCell ref="AL121:AQ121"/>
    <mergeCell ref="AR121:AW121"/>
    <mergeCell ref="AF113:AK113"/>
    <mergeCell ref="AL113:AQ113"/>
    <mergeCell ref="AR113:AW113"/>
    <mergeCell ref="D111:E112"/>
    <mergeCell ref="C114:G114"/>
    <mergeCell ref="H114:M114"/>
    <mergeCell ref="N114:S114"/>
    <mergeCell ref="T114:Y114"/>
    <mergeCell ref="Z114:AE114"/>
    <mergeCell ref="S138:V138"/>
    <mergeCell ref="AG138:AK138"/>
    <mergeCell ref="AL138:AW138"/>
    <mergeCell ref="B139:E139"/>
    <mergeCell ref="F139:L139"/>
    <mergeCell ref="M139:R139"/>
    <mergeCell ref="S139:V139"/>
    <mergeCell ref="AG139:AK139"/>
    <mergeCell ref="AL139:AW139"/>
    <mergeCell ref="H161:M161"/>
    <mergeCell ref="N161:S161"/>
    <mergeCell ref="T161:Y161"/>
    <mergeCell ref="Z161:AE161"/>
    <mergeCell ref="AF161:AK161"/>
    <mergeCell ref="AL161:AQ161"/>
    <mergeCell ref="AR161:AW161"/>
    <mergeCell ref="B125:G125"/>
    <mergeCell ref="H156:M156"/>
    <mergeCell ref="N156:S156"/>
    <mergeCell ref="T156:Y156"/>
    <mergeCell ref="Z156:AE156"/>
    <mergeCell ref="Z157:AE157"/>
    <mergeCell ref="AF157:AK157"/>
    <mergeCell ref="AL157:AQ157"/>
    <mergeCell ref="AR157:AW157"/>
    <mergeCell ref="AL155:AQ155"/>
    <mergeCell ref="AR155:AW155"/>
    <mergeCell ref="AF156:AK156"/>
    <mergeCell ref="AL156:AQ156"/>
    <mergeCell ref="F158:G158"/>
    <mergeCell ref="H158:M158"/>
    <mergeCell ref="N158:S158"/>
    <mergeCell ref="A127:O127"/>
    <mergeCell ref="P127:V127"/>
    <mergeCell ref="B148:AW148"/>
    <mergeCell ref="B149:G149"/>
    <mergeCell ref="AR149:AW150"/>
    <mergeCell ref="B150:G150"/>
    <mergeCell ref="B151:B160"/>
    <mergeCell ref="C151:C154"/>
    <mergeCell ref="D151:E152"/>
    <mergeCell ref="F151:G151"/>
    <mergeCell ref="Y144:AA146"/>
    <mergeCell ref="AB144:AH146"/>
    <mergeCell ref="AI144:AK146"/>
    <mergeCell ref="AO144:AU146"/>
    <mergeCell ref="AV144:AW146"/>
    <mergeCell ref="F152:G152"/>
    <mergeCell ref="D153:E154"/>
    <mergeCell ref="F153:G153"/>
    <mergeCell ref="F154:G154"/>
    <mergeCell ref="C155:G155"/>
    <mergeCell ref="C156:G156"/>
    <mergeCell ref="C157:E158"/>
    <mergeCell ref="C159:E160"/>
    <mergeCell ref="F160:G160"/>
    <mergeCell ref="H154:M154"/>
    <mergeCell ref="N154:S154"/>
    <mergeCell ref="B136:E137"/>
    <mergeCell ref="F136:V137"/>
    <mergeCell ref="AG137:AK137"/>
    <mergeCell ref="AL137:AW137"/>
    <mergeCell ref="B138:E138"/>
    <mergeCell ref="F138:R138"/>
    <mergeCell ref="N167:S167"/>
    <mergeCell ref="T167:Y167"/>
    <mergeCell ref="Z167:AE167"/>
    <mergeCell ref="AF167:AK167"/>
    <mergeCell ref="AL167:AQ167"/>
    <mergeCell ref="AR167:AW167"/>
    <mergeCell ref="A169:O169"/>
    <mergeCell ref="P169:V169"/>
    <mergeCell ref="A170:AW170"/>
    <mergeCell ref="AM171:AO172"/>
    <mergeCell ref="AP171:AR172"/>
    <mergeCell ref="AS171:AW172"/>
    <mergeCell ref="O174:AI175"/>
    <mergeCell ref="A177:V177"/>
    <mergeCell ref="B178:E179"/>
    <mergeCell ref="F178:V179"/>
    <mergeCell ref="AG178:AK178"/>
    <mergeCell ref="AL178:AW178"/>
    <mergeCell ref="AG179:AK179"/>
    <mergeCell ref="AL179:AW179"/>
    <mergeCell ref="B180:E180"/>
    <mergeCell ref="S180:V180"/>
    <mergeCell ref="AG180:AK180"/>
    <mergeCell ref="AL180:AW180"/>
    <mergeCell ref="B190:AW190"/>
    <mergeCell ref="B191:G191"/>
    <mergeCell ref="AR191:AW192"/>
    <mergeCell ref="B192:G192"/>
    <mergeCell ref="B193:B202"/>
    <mergeCell ref="C193:C196"/>
    <mergeCell ref="D195:E196"/>
    <mergeCell ref="F195:G195"/>
    <mergeCell ref="F196:G196"/>
    <mergeCell ref="C197:G197"/>
    <mergeCell ref="C198:G198"/>
    <mergeCell ref="C201:E202"/>
    <mergeCell ref="F201:G201"/>
    <mergeCell ref="B181:E181"/>
    <mergeCell ref="F181:L181"/>
    <mergeCell ref="M181:R181"/>
    <mergeCell ref="S181:V181"/>
    <mergeCell ref="AG182:AK182"/>
    <mergeCell ref="AL182:AW182"/>
    <mergeCell ref="A183:AW183"/>
    <mergeCell ref="B184:G188"/>
    <mergeCell ref="H184:Q185"/>
    <mergeCell ref="R184:AA185"/>
    <mergeCell ref="AB184:AK185"/>
    <mergeCell ref="AO184:AW185"/>
    <mergeCell ref="H186:N188"/>
    <mergeCell ref="O186:Q188"/>
    <mergeCell ref="R186:X188"/>
    <mergeCell ref="F206:G206"/>
    <mergeCell ref="F207:G207"/>
    <mergeCell ref="AR207:AW207"/>
    <mergeCell ref="H201:M201"/>
    <mergeCell ref="N201:S201"/>
    <mergeCell ref="T201:Y201"/>
    <mergeCell ref="Z201:AE201"/>
    <mergeCell ref="AF201:AK201"/>
    <mergeCell ref="AL201:AQ201"/>
    <mergeCell ref="AR201:AW201"/>
    <mergeCell ref="C199:E200"/>
    <mergeCell ref="F202:G202"/>
    <mergeCell ref="H202:M202"/>
    <mergeCell ref="N202:S202"/>
    <mergeCell ref="T202:Y202"/>
    <mergeCell ref="Z202:AE202"/>
    <mergeCell ref="T209:Y209"/>
    <mergeCell ref="Z209:AE209"/>
    <mergeCell ref="AF209:AK209"/>
    <mergeCell ref="AL209:AQ209"/>
    <mergeCell ref="AR209:AW209"/>
    <mergeCell ref="B208:G208"/>
    <mergeCell ref="H208:M208"/>
    <mergeCell ref="N208:S208"/>
    <mergeCell ref="T208:Y208"/>
    <mergeCell ref="Z208:AE208"/>
    <mergeCell ref="AF208:AK208"/>
    <mergeCell ref="AL208:AQ208"/>
    <mergeCell ref="AR208:AW208"/>
    <mergeCell ref="B209:G209"/>
    <mergeCell ref="H209:M209"/>
    <mergeCell ref="N209:S209"/>
    <mergeCell ref="AG221:AK221"/>
    <mergeCell ref="AL221:AW221"/>
    <mergeCell ref="B222:E222"/>
    <mergeCell ref="F222:R222"/>
    <mergeCell ref="S222:V222"/>
    <mergeCell ref="AG222:AK222"/>
    <mergeCell ref="AL222:AW222"/>
    <mergeCell ref="B223:E223"/>
    <mergeCell ref="F223:L223"/>
    <mergeCell ref="M223:R223"/>
    <mergeCell ref="S223:V223"/>
    <mergeCell ref="AG223:AK223"/>
    <mergeCell ref="AL223:AW223"/>
    <mergeCell ref="AG224:AK224"/>
    <mergeCell ref="AL224:AW224"/>
    <mergeCell ref="A225:AW225"/>
    <mergeCell ref="B226:G230"/>
    <mergeCell ref="H226:Q227"/>
    <mergeCell ref="R226:AA227"/>
    <mergeCell ref="AB226:AK227"/>
    <mergeCell ref="AO226:AW227"/>
    <mergeCell ref="H228:N230"/>
    <mergeCell ref="O228:Q230"/>
    <mergeCell ref="R228:X230"/>
    <mergeCell ref="Y228:AA230"/>
    <mergeCell ref="AB228:AH230"/>
    <mergeCell ref="AI228:AK230"/>
    <mergeCell ref="AO228:AU230"/>
    <mergeCell ref="AV228:AW230"/>
    <mergeCell ref="B220:E221"/>
    <mergeCell ref="F220:V221"/>
    <mergeCell ref="AG220:AK220"/>
    <mergeCell ref="B232:AW232"/>
    <mergeCell ref="B233:G233"/>
    <mergeCell ref="H233:M233"/>
    <mergeCell ref="N233:S233"/>
    <mergeCell ref="T233:Y233"/>
    <mergeCell ref="Z233:AE233"/>
    <mergeCell ref="AF233:AK233"/>
    <mergeCell ref="AL233:AQ233"/>
    <mergeCell ref="AR233:AW234"/>
    <mergeCell ref="B234:G234"/>
    <mergeCell ref="H234:M234"/>
    <mergeCell ref="N234:S234"/>
    <mergeCell ref="T234:Y234"/>
    <mergeCell ref="Z234:AE234"/>
    <mergeCell ref="AF234:AK234"/>
    <mergeCell ref="AL234:AQ234"/>
    <mergeCell ref="B235:B244"/>
    <mergeCell ref="C235:C238"/>
    <mergeCell ref="D235:E236"/>
    <mergeCell ref="F235:G235"/>
    <mergeCell ref="H235:M235"/>
    <mergeCell ref="N235:S235"/>
    <mergeCell ref="T235:Y235"/>
    <mergeCell ref="Z235:AE235"/>
    <mergeCell ref="AF235:AK235"/>
    <mergeCell ref="AL235:AQ235"/>
    <mergeCell ref="AR235:AW235"/>
    <mergeCell ref="F236:G236"/>
    <mergeCell ref="H236:M236"/>
    <mergeCell ref="N236:S236"/>
    <mergeCell ref="T236:Y236"/>
    <mergeCell ref="Z236:AE236"/>
    <mergeCell ref="AF236:AK236"/>
    <mergeCell ref="AL236:AQ236"/>
    <mergeCell ref="AR236:AW236"/>
    <mergeCell ref="D237:E238"/>
    <mergeCell ref="F237:G237"/>
    <mergeCell ref="H237:M237"/>
    <mergeCell ref="N237:S237"/>
    <mergeCell ref="T237:Y237"/>
    <mergeCell ref="Z237:AE237"/>
    <mergeCell ref="AF237:AK237"/>
    <mergeCell ref="AL237:AQ237"/>
    <mergeCell ref="AR237:AW237"/>
    <mergeCell ref="F238:G238"/>
    <mergeCell ref="AR238:AW238"/>
    <mergeCell ref="C239:G239"/>
    <mergeCell ref="AR239:AW239"/>
    <mergeCell ref="C240:G240"/>
    <mergeCell ref="H240:M240"/>
    <mergeCell ref="N240:S240"/>
    <mergeCell ref="T240:Y240"/>
    <mergeCell ref="Z240:AE240"/>
    <mergeCell ref="AF240:AK240"/>
    <mergeCell ref="AL240:AQ240"/>
    <mergeCell ref="AR240:AW240"/>
    <mergeCell ref="AG263:AK263"/>
    <mergeCell ref="AL263:AW263"/>
    <mergeCell ref="B264:E264"/>
    <mergeCell ref="F264:R264"/>
    <mergeCell ref="S264:V264"/>
    <mergeCell ref="AG264:AK264"/>
    <mergeCell ref="AL264:AW264"/>
    <mergeCell ref="B265:E265"/>
    <mergeCell ref="F265:L265"/>
    <mergeCell ref="M265:R265"/>
    <mergeCell ref="S265:V265"/>
    <mergeCell ref="AG265:AK265"/>
    <mergeCell ref="AL265:AW265"/>
    <mergeCell ref="AG266:AK266"/>
    <mergeCell ref="AL266:AW266"/>
    <mergeCell ref="A267:AW267"/>
    <mergeCell ref="B268:G272"/>
    <mergeCell ref="H268:Q269"/>
    <mergeCell ref="R268:AA269"/>
    <mergeCell ref="AB268:AK269"/>
    <mergeCell ref="AO268:AW269"/>
    <mergeCell ref="H270:N272"/>
    <mergeCell ref="O270:Q272"/>
    <mergeCell ref="R270:X272"/>
    <mergeCell ref="Y270:AA272"/>
    <mergeCell ref="AB270:AH272"/>
    <mergeCell ref="AI270:AK272"/>
    <mergeCell ref="AO270:AU272"/>
    <mergeCell ref="AV270:AW272"/>
    <mergeCell ref="B274:AW274"/>
    <mergeCell ref="B275:G275"/>
    <mergeCell ref="H275:M275"/>
    <mergeCell ref="N275:S275"/>
    <mergeCell ref="T275:Y275"/>
    <mergeCell ref="Z275:AE275"/>
    <mergeCell ref="AF275:AK275"/>
    <mergeCell ref="AL275:AQ275"/>
    <mergeCell ref="AR275:AW276"/>
    <mergeCell ref="B276:G276"/>
    <mergeCell ref="H276:M276"/>
    <mergeCell ref="N276:S276"/>
    <mergeCell ref="T276:Y276"/>
    <mergeCell ref="Z276:AE276"/>
    <mergeCell ref="AF276:AK276"/>
    <mergeCell ref="AL276:AQ276"/>
    <mergeCell ref="N278:S278"/>
    <mergeCell ref="T278:Y278"/>
    <mergeCell ref="Z278:AE278"/>
    <mergeCell ref="AF278:AK278"/>
    <mergeCell ref="AL278:AQ278"/>
    <mergeCell ref="AR278:AW278"/>
    <mergeCell ref="C277:C280"/>
    <mergeCell ref="D277:E278"/>
    <mergeCell ref="F277:G277"/>
    <mergeCell ref="H277:M277"/>
    <mergeCell ref="N277:S277"/>
    <mergeCell ref="T277:Y277"/>
    <mergeCell ref="Z277:AE277"/>
    <mergeCell ref="AF277:AK277"/>
    <mergeCell ref="AL277:AQ277"/>
    <mergeCell ref="AR277:AW277"/>
    <mergeCell ref="F278:G278"/>
    <mergeCell ref="H278:M278"/>
    <mergeCell ref="D279:E280"/>
    <mergeCell ref="F279:G279"/>
    <mergeCell ref="H279:M279"/>
    <mergeCell ref="N279:S279"/>
    <mergeCell ref="T279:Y279"/>
    <mergeCell ref="Z279:AE279"/>
    <mergeCell ref="AF279:AK279"/>
    <mergeCell ref="AL279:AQ279"/>
    <mergeCell ref="AR279:AW279"/>
    <mergeCell ref="F280:G280"/>
    <mergeCell ref="H280:M280"/>
    <mergeCell ref="N280:S280"/>
    <mergeCell ref="T280:Y280"/>
    <mergeCell ref="Z280:AE280"/>
    <mergeCell ref="AF280:AK280"/>
    <mergeCell ref="AL280:AQ280"/>
    <mergeCell ref="AR280:AW280"/>
    <mergeCell ref="H284:M284"/>
    <mergeCell ref="N284:S284"/>
    <mergeCell ref="T284:Y284"/>
    <mergeCell ref="Z284:AE284"/>
    <mergeCell ref="AF284:AK284"/>
    <mergeCell ref="AL284:AQ284"/>
    <mergeCell ref="AR284:AW284"/>
    <mergeCell ref="C281:G281"/>
    <mergeCell ref="H281:M281"/>
    <mergeCell ref="N281:S281"/>
    <mergeCell ref="T281:Y281"/>
    <mergeCell ref="Z281:AE281"/>
    <mergeCell ref="AF281:AK281"/>
    <mergeCell ref="AL281:AQ281"/>
    <mergeCell ref="AR281:AW281"/>
    <mergeCell ref="C282:G282"/>
    <mergeCell ref="H282:M282"/>
    <mergeCell ref="N282:S282"/>
    <mergeCell ref="T282:Y282"/>
    <mergeCell ref="Z282:AE282"/>
    <mergeCell ref="AF282:AK282"/>
    <mergeCell ref="AL282:AQ282"/>
    <mergeCell ref="AR282:AW282"/>
    <mergeCell ref="AR286:AW286"/>
    <mergeCell ref="AR287:AW287"/>
    <mergeCell ref="B288:B291"/>
    <mergeCell ref="C288:E289"/>
    <mergeCell ref="C290:E291"/>
    <mergeCell ref="B292:G292"/>
    <mergeCell ref="T288:Y288"/>
    <mergeCell ref="Z288:AE288"/>
    <mergeCell ref="AF288:AK288"/>
    <mergeCell ref="AL288:AQ288"/>
    <mergeCell ref="F290:G290"/>
    <mergeCell ref="H290:M290"/>
    <mergeCell ref="N290:S290"/>
    <mergeCell ref="T290:Y290"/>
    <mergeCell ref="Z290:AE290"/>
    <mergeCell ref="AR288:AW288"/>
    <mergeCell ref="F289:G289"/>
    <mergeCell ref="H289:M289"/>
    <mergeCell ref="N289:S289"/>
    <mergeCell ref="T289:Y289"/>
    <mergeCell ref="AF290:AK290"/>
    <mergeCell ref="B277:B286"/>
    <mergeCell ref="C283:E284"/>
    <mergeCell ref="F283:G283"/>
    <mergeCell ref="H283:M283"/>
    <mergeCell ref="N283:S283"/>
    <mergeCell ref="T283:Y283"/>
    <mergeCell ref="Z283:AE283"/>
    <mergeCell ref="AF283:AK283"/>
    <mergeCell ref="AL283:AQ283"/>
    <mergeCell ref="AR283:AW283"/>
    <mergeCell ref="F284:G284"/>
    <mergeCell ref="B307:E307"/>
    <mergeCell ref="F307:L307"/>
    <mergeCell ref="M307:R307"/>
    <mergeCell ref="S307:V307"/>
    <mergeCell ref="AG307:AK307"/>
    <mergeCell ref="AL307:AW307"/>
    <mergeCell ref="AG308:AK308"/>
    <mergeCell ref="AL308:AW308"/>
    <mergeCell ref="A309:AW309"/>
    <mergeCell ref="B310:G314"/>
    <mergeCell ref="H310:Q311"/>
    <mergeCell ref="R310:AA311"/>
    <mergeCell ref="AB310:AK311"/>
    <mergeCell ref="AO310:AW311"/>
    <mergeCell ref="H312:N314"/>
    <mergeCell ref="O312:Q314"/>
    <mergeCell ref="R312:X314"/>
    <mergeCell ref="Y312:AA314"/>
    <mergeCell ref="AB312:AH314"/>
    <mergeCell ref="AI312:AK314"/>
    <mergeCell ref="AO312:AU314"/>
    <mergeCell ref="AV312:AW314"/>
    <mergeCell ref="B316:AW316"/>
    <mergeCell ref="B317:G317"/>
    <mergeCell ref="H317:M317"/>
    <mergeCell ref="N317:S317"/>
    <mergeCell ref="T317:Y317"/>
    <mergeCell ref="Z317:AE317"/>
    <mergeCell ref="AF317:AK317"/>
    <mergeCell ref="AL317:AQ317"/>
    <mergeCell ref="AR317:AW318"/>
    <mergeCell ref="B318:G318"/>
    <mergeCell ref="H318:M318"/>
    <mergeCell ref="N318:S318"/>
    <mergeCell ref="T318:Y318"/>
    <mergeCell ref="Z318:AE318"/>
    <mergeCell ref="AF318:AK318"/>
    <mergeCell ref="AL318:AQ318"/>
    <mergeCell ref="B319:B328"/>
    <mergeCell ref="C319:C322"/>
    <mergeCell ref="D319:E320"/>
    <mergeCell ref="F319:G319"/>
    <mergeCell ref="H319:M319"/>
    <mergeCell ref="N319:S319"/>
    <mergeCell ref="T319:Y319"/>
    <mergeCell ref="Z319:AE319"/>
    <mergeCell ref="AF319:AK319"/>
    <mergeCell ref="AL319:AQ319"/>
    <mergeCell ref="AR319:AW319"/>
    <mergeCell ref="F320:G320"/>
    <mergeCell ref="H320:M320"/>
    <mergeCell ref="N320:S320"/>
    <mergeCell ref="T320:Y320"/>
    <mergeCell ref="Z320:AE320"/>
    <mergeCell ref="AF320:AK320"/>
    <mergeCell ref="AL320:AQ320"/>
    <mergeCell ref="AR320:AW320"/>
    <mergeCell ref="D321:E322"/>
    <mergeCell ref="F321:G321"/>
    <mergeCell ref="H321:M321"/>
    <mergeCell ref="N321:S321"/>
    <mergeCell ref="T321:Y321"/>
    <mergeCell ref="Z321:AE321"/>
    <mergeCell ref="AF321:AK321"/>
    <mergeCell ref="AL321:AQ321"/>
    <mergeCell ref="AR321:AW321"/>
    <mergeCell ref="F322:G322"/>
    <mergeCell ref="H322:M322"/>
    <mergeCell ref="N322:S322"/>
    <mergeCell ref="T322:Y322"/>
    <mergeCell ref="Z322:AE322"/>
    <mergeCell ref="AF322:AK322"/>
    <mergeCell ref="AL322:AQ322"/>
    <mergeCell ref="AR322:AW322"/>
    <mergeCell ref="C323:G323"/>
    <mergeCell ref="H323:M323"/>
    <mergeCell ref="N323:S323"/>
    <mergeCell ref="T323:Y323"/>
    <mergeCell ref="Z323:AE323"/>
    <mergeCell ref="AF323:AK323"/>
    <mergeCell ref="AL323:AQ323"/>
    <mergeCell ref="AR323:AW323"/>
    <mergeCell ref="C324:G324"/>
    <mergeCell ref="H324:M324"/>
    <mergeCell ref="N324:S324"/>
    <mergeCell ref="T324:Y324"/>
    <mergeCell ref="Z324:AE324"/>
    <mergeCell ref="AF324:AK324"/>
    <mergeCell ref="AL324:AQ324"/>
    <mergeCell ref="AR324:AW324"/>
    <mergeCell ref="C325:E326"/>
    <mergeCell ref="F325:G325"/>
    <mergeCell ref="H325:M325"/>
    <mergeCell ref="N325:S325"/>
    <mergeCell ref="T325:Y325"/>
    <mergeCell ref="Z325:AE325"/>
    <mergeCell ref="AF325:AK325"/>
    <mergeCell ref="AL325:AQ325"/>
    <mergeCell ref="AR325:AW325"/>
    <mergeCell ref="F326:G326"/>
    <mergeCell ref="H326:M326"/>
    <mergeCell ref="N326:S326"/>
    <mergeCell ref="T326:Y326"/>
    <mergeCell ref="Z326:AE326"/>
    <mergeCell ref="AF326:AK326"/>
    <mergeCell ref="AL326:AQ326"/>
    <mergeCell ref="AR326:AW326"/>
    <mergeCell ref="C327:E328"/>
    <mergeCell ref="F327:G327"/>
    <mergeCell ref="H327:M327"/>
    <mergeCell ref="N327:S327"/>
    <mergeCell ref="T327:Y327"/>
    <mergeCell ref="Z327:AE327"/>
    <mergeCell ref="AF327:AK327"/>
    <mergeCell ref="AL327:AQ327"/>
    <mergeCell ref="AR327:AW327"/>
    <mergeCell ref="F328:G328"/>
    <mergeCell ref="H328:M328"/>
    <mergeCell ref="N328:S328"/>
    <mergeCell ref="T328:Y328"/>
    <mergeCell ref="Z328:AE328"/>
    <mergeCell ref="AF328:AK328"/>
    <mergeCell ref="AL328:AQ328"/>
    <mergeCell ref="AR328:AW328"/>
    <mergeCell ref="B329:G329"/>
    <mergeCell ref="H329:M329"/>
    <mergeCell ref="N329:S329"/>
    <mergeCell ref="T329:Y329"/>
    <mergeCell ref="Z329:AE329"/>
    <mergeCell ref="AF329:AK329"/>
    <mergeCell ref="AL329:AQ329"/>
    <mergeCell ref="AR329:AW329"/>
    <mergeCell ref="B330:B333"/>
    <mergeCell ref="C330:E331"/>
    <mergeCell ref="F330:G330"/>
    <mergeCell ref="H330:M330"/>
    <mergeCell ref="N330:S330"/>
    <mergeCell ref="T330:Y330"/>
    <mergeCell ref="Z330:AE330"/>
    <mergeCell ref="AF330:AK330"/>
    <mergeCell ref="AL330:AQ330"/>
    <mergeCell ref="AR330:AW330"/>
    <mergeCell ref="F331:G331"/>
    <mergeCell ref="H331:M331"/>
    <mergeCell ref="N331:S331"/>
    <mergeCell ref="T331:Y331"/>
    <mergeCell ref="Z331:AE331"/>
    <mergeCell ref="AF331:AK331"/>
    <mergeCell ref="AL331:AQ331"/>
    <mergeCell ref="AR331:AW331"/>
    <mergeCell ref="C332:E333"/>
    <mergeCell ref="F332:G332"/>
    <mergeCell ref="H332:M332"/>
    <mergeCell ref="N332:S332"/>
    <mergeCell ref="T332:Y332"/>
    <mergeCell ref="Z332:AE332"/>
    <mergeCell ref="AF332:AK332"/>
    <mergeCell ref="AL332:AQ332"/>
    <mergeCell ref="AR332:AW332"/>
    <mergeCell ref="F333:G333"/>
    <mergeCell ref="H333:M333"/>
    <mergeCell ref="N333:S333"/>
    <mergeCell ref="T333:Y333"/>
    <mergeCell ref="Z333:AE333"/>
    <mergeCell ref="AF333:AK333"/>
    <mergeCell ref="AL333:AQ333"/>
    <mergeCell ref="AR333:AW333"/>
    <mergeCell ref="B334:G334"/>
    <mergeCell ref="H334:M334"/>
    <mergeCell ref="N334:S334"/>
    <mergeCell ref="T334:Y334"/>
    <mergeCell ref="Z334:AE334"/>
    <mergeCell ref="AF334:AK334"/>
    <mergeCell ref="AL334:AQ334"/>
    <mergeCell ref="AR334:AW334"/>
    <mergeCell ref="B335:G335"/>
    <mergeCell ref="H335:M335"/>
    <mergeCell ref="N335:S335"/>
    <mergeCell ref="T335:Y335"/>
    <mergeCell ref="Z335:AE335"/>
    <mergeCell ref="AF335:AK335"/>
    <mergeCell ref="AL335:AQ335"/>
    <mergeCell ref="AR335:AW335"/>
    <mergeCell ref="A337:O337"/>
    <mergeCell ref="P337:V337"/>
    <mergeCell ref="A338:AW338"/>
    <mergeCell ref="AM339:AO340"/>
    <mergeCell ref="AP339:AR340"/>
    <mergeCell ref="AS339:AW340"/>
    <mergeCell ref="O342:AI343"/>
    <mergeCell ref="A345:V345"/>
    <mergeCell ref="B346:E347"/>
    <mergeCell ref="F346:V347"/>
    <mergeCell ref="AG346:AK346"/>
    <mergeCell ref="AL346:AW346"/>
    <mergeCell ref="AG347:AK347"/>
    <mergeCell ref="AL347:AW347"/>
    <mergeCell ref="B348:E348"/>
    <mergeCell ref="F348:R348"/>
    <mergeCell ref="S348:V348"/>
    <mergeCell ref="AG348:AK348"/>
    <mergeCell ref="AL348:AW348"/>
    <mergeCell ref="B349:E349"/>
    <mergeCell ref="F349:L349"/>
    <mergeCell ref="M349:R349"/>
    <mergeCell ref="S349:V349"/>
    <mergeCell ref="AG349:AK349"/>
    <mergeCell ref="AL349:AW349"/>
    <mergeCell ref="AG350:AK350"/>
    <mergeCell ref="AL350:AW350"/>
    <mergeCell ref="A351:AW351"/>
    <mergeCell ref="B352:G356"/>
    <mergeCell ref="H352:Q353"/>
    <mergeCell ref="R352:AA353"/>
    <mergeCell ref="AB352:AK353"/>
    <mergeCell ref="AO352:AW353"/>
    <mergeCell ref="H354:N356"/>
    <mergeCell ref="O354:Q356"/>
    <mergeCell ref="R354:X356"/>
    <mergeCell ref="Y354:AA356"/>
    <mergeCell ref="AB354:AH356"/>
    <mergeCell ref="AI354:AK356"/>
    <mergeCell ref="AO354:AU356"/>
    <mergeCell ref="AV354:AW356"/>
    <mergeCell ref="D363:E364"/>
    <mergeCell ref="F363:G363"/>
    <mergeCell ref="H363:M363"/>
    <mergeCell ref="N363:S363"/>
    <mergeCell ref="T363:Y363"/>
    <mergeCell ref="Z363:AE363"/>
    <mergeCell ref="AF363:AK363"/>
    <mergeCell ref="AL363:AQ363"/>
    <mergeCell ref="AR363:AW363"/>
    <mergeCell ref="F364:G364"/>
    <mergeCell ref="H364:M364"/>
    <mergeCell ref="N364:S364"/>
    <mergeCell ref="T364:Y364"/>
    <mergeCell ref="Z364:AE364"/>
    <mergeCell ref="AF364:AK364"/>
    <mergeCell ref="AL364:AQ364"/>
    <mergeCell ref="AR364:AW364"/>
    <mergeCell ref="C365:G365"/>
    <mergeCell ref="H365:M365"/>
    <mergeCell ref="N365:S365"/>
    <mergeCell ref="T365:Y365"/>
    <mergeCell ref="Z365:AE365"/>
    <mergeCell ref="AF365:AK365"/>
    <mergeCell ref="AL365:AQ365"/>
    <mergeCell ref="AR365:AW365"/>
    <mergeCell ref="C366:G366"/>
    <mergeCell ref="H366:M366"/>
    <mergeCell ref="N366:S366"/>
    <mergeCell ref="T366:Y366"/>
    <mergeCell ref="Z366:AE366"/>
    <mergeCell ref="AF366:AK366"/>
    <mergeCell ref="AL366:AQ366"/>
    <mergeCell ref="AR366:AW366"/>
    <mergeCell ref="C367:E368"/>
    <mergeCell ref="F367:G367"/>
    <mergeCell ref="H367:M367"/>
    <mergeCell ref="N367:S367"/>
    <mergeCell ref="T367:Y367"/>
    <mergeCell ref="Z367:AE367"/>
    <mergeCell ref="AF367:AK367"/>
    <mergeCell ref="AL367:AQ367"/>
    <mergeCell ref="AR367:AW367"/>
    <mergeCell ref="F368:G368"/>
    <mergeCell ref="H368:M368"/>
    <mergeCell ref="N368:S368"/>
    <mergeCell ref="T368:Y368"/>
    <mergeCell ref="Z368:AE368"/>
    <mergeCell ref="AF368:AK368"/>
    <mergeCell ref="AL368:AQ368"/>
    <mergeCell ref="AR368:AW368"/>
    <mergeCell ref="C369:E370"/>
    <mergeCell ref="F369:G369"/>
    <mergeCell ref="H369:M369"/>
    <mergeCell ref="N369:S369"/>
    <mergeCell ref="T369:Y369"/>
    <mergeCell ref="Z369:AE369"/>
    <mergeCell ref="AF369:AK369"/>
    <mergeCell ref="AL369:AQ369"/>
    <mergeCell ref="AR369:AW369"/>
    <mergeCell ref="F370:G370"/>
    <mergeCell ref="H370:M370"/>
    <mergeCell ref="N370:S370"/>
    <mergeCell ref="T370:Y370"/>
    <mergeCell ref="Z370:AE370"/>
    <mergeCell ref="AF370:AK370"/>
    <mergeCell ref="AL370:AQ370"/>
    <mergeCell ref="AR370:AW370"/>
    <mergeCell ref="B371:G371"/>
    <mergeCell ref="H371:M371"/>
    <mergeCell ref="N371:S371"/>
    <mergeCell ref="T371:Y371"/>
    <mergeCell ref="Z371:AE371"/>
    <mergeCell ref="AF371:AK371"/>
    <mergeCell ref="AL371:AQ371"/>
    <mergeCell ref="AR371:AW371"/>
    <mergeCell ref="B372:B375"/>
    <mergeCell ref="C372:E373"/>
    <mergeCell ref="F372:G372"/>
    <mergeCell ref="H372:M372"/>
    <mergeCell ref="N372:S372"/>
    <mergeCell ref="T372:Y372"/>
    <mergeCell ref="Z372:AE372"/>
    <mergeCell ref="AF372:AK372"/>
    <mergeCell ref="AL372:AQ372"/>
    <mergeCell ref="AR372:AW372"/>
    <mergeCell ref="F373:G373"/>
    <mergeCell ref="H373:M373"/>
    <mergeCell ref="N373:S373"/>
    <mergeCell ref="T373:Y373"/>
    <mergeCell ref="Z373:AE373"/>
    <mergeCell ref="AF373:AK373"/>
    <mergeCell ref="AL373:AQ373"/>
    <mergeCell ref="AR373:AW373"/>
    <mergeCell ref="C374:E375"/>
    <mergeCell ref="F374:G374"/>
    <mergeCell ref="H374:M374"/>
    <mergeCell ref="N374:S374"/>
    <mergeCell ref="T374:Y374"/>
    <mergeCell ref="Z374:AE374"/>
    <mergeCell ref="AF374:AK374"/>
    <mergeCell ref="AL374:AQ374"/>
    <mergeCell ref="AR374:AW374"/>
    <mergeCell ref="F375:G375"/>
    <mergeCell ref="H375:M375"/>
    <mergeCell ref="N375:S375"/>
    <mergeCell ref="T375:Y375"/>
    <mergeCell ref="Z375:AE375"/>
    <mergeCell ref="AF375:AK375"/>
    <mergeCell ref="AL375:AQ375"/>
    <mergeCell ref="AR375:AW375"/>
    <mergeCell ref="B376:G376"/>
    <mergeCell ref="H376:M376"/>
    <mergeCell ref="N376:S376"/>
    <mergeCell ref="T376:Y376"/>
    <mergeCell ref="Z376:AE376"/>
    <mergeCell ref="AF376:AK376"/>
    <mergeCell ref="AL376:AQ376"/>
    <mergeCell ref="AR376:AW376"/>
    <mergeCell ref="B377:G377"/>
    <mergeCell ref="H377:M377"/>
    <mergeCell ref="N377:S377"/>
    <mergeCell ref="T377:Y377"/>
    <mergeCell ref="Z377:AE377"/>
    <mergeCell ref="AF377:AK377"/>
    <mergeCell ref="AL377:AQ377"/>
    <mergeCell ref="AR377:AW377"/>
    <mergeCell ref="A379:O379"/>
    <mergeCell ref="P379:V379"/>
    <mergeCell ref="A380:AW380"/>
    <mergeCell ref="AM381:AO382"/>
    <mergeCell ref="AP381:AR382"/>
    <mergeCell ref="AS381:AW382"/>
    <mergeCell ref="O384:AI385"/>
    <mergeCell ref="A387:V387"/>
    <mergeCell ref="B388:E389"/>
    <mergeCell ref="F388:V389"/>
    <mergeCell ref="AG388:AK388"/>
    <mergeCell ref="AL388:AW388"/>
    <mergeCell ref="AG389:AK389"/>
    <mergeCell ref="AL389:AW389"/>
    <mergeCell ref="T407:Y407"/>
    <mergeCell ref="Z407:AE407"/>
    <mergeCell ref="AF407:AK407"/>
    <mergeCell ref="AL407:AQ407"/>
    <mergeCell ref="AR407:AW407"/>
    <mergeCell ref="AR408:AW408"/>
    <mergeCell ref="C409:E410"/>
    <mergeCell ref="F409:G409"/>
    <mergeCell ref="H409:M409"/>
    <mergeCell ref="N409:S409"/>
    <mergeCell ref="T409:Y409"/>
    <mergeCell ref="Z409:AE409"/>
    <mergeCell ref="AF409:AK409"/>
    <mergeCell ref="AL409:AQ409"/>
    <mergeCell ref="AR409:AW409"/>
    <mergeCell ref="F410:G410"/>
    <mergeCell ref="H410:M410"/>
    <mergeCell ref="N410:S410"/>
    <mergeCell ref="T410:Y410"/>
    <mergeCell ref="Z410:AE410"/>
    <mergeCell ref="AF410:AK410"/>
    <mergeCell ref="AL410:AQ410"/>
    <mergeCell ref="AR410:AW410"/>
    <mergeCell ref="C408:G408"/>
    <mergeCell ref="H408:M408"/>
    <mergeCell ref="N408:S408"/>
    <mergeCell ref="T408:Y408"/>
    <mergeCell ref="Z408:AE408"/>
    <mergeCell ref="AF408:AK408"/>
    <mergeCell ref="AL408:AQ408"/>
    <mergeCell ref="C411:E412"/>
    <mergeCell ref="F411:G411"/>
    <mergeCell ref="H411:M411"/>
    <mergeCell ref="N411:S411"/>
    <mergeCell ref="T411:Y411"/>
    <mergeCell ref="Z411:AE411"/>
    <mergeCell ref="AF411:AK411"/>
    <mergeCell ref="AL411:AQ411"/>
    <mergeCell ref="AR411:AW411"/>
    <mergeCell ref="F412:G412"/>
    <mergeCell ref="H412:M412"/>
    <mergeCell ref="N412:S412"/>
    <mergeCell ref="T412:Y412"/>
    <mergeCell ref="Z412:AE412"/>
    <mergeCell ref="AF412:AK412"/>
    <mergeCell ref="AL412:AQ412"/>
    <mergeCell ref="AR412:AW412"/>
    <mergeCell ref="B413:G413"/>
    <mergeCell ref="H413:M413"/>
    <mergeCell ref="N413:S413"/>
    <mergeCell ref="T413:Y413"/>
    <mergeCell ref="Z413:AE413"/>
    <mergeCell ref="AF413:AK413"/>
    <mergeCell ref="AL413:AQ413"/>
    <mergeCell ref="AR413:AW413"/>
    <mergeCell ref="B414:B417"/>
    <mergeCell ref="C414:E415"/>
    <mergeCell ref="F414:G414"/>
    <mergeCell ref="H414:M414"/>
    <mergeCell ref="N414:S414"/>
    <mergeCell ref="T414:Y414"/>
    <mergeCell ref="Z414:AE414"/>
    <mergeCell ref="AF414:AK414"/>
    <mergeCell ref="AL414:AQ414"/>
    <mergeCell ref="AR414:AW414"/>
    <mergeCell ref="F415:G415"/>
    <mergeCell ref="H415:M415"/>
    <mergeCell ref="N415:S415"/>
    <mergeCell ref="T415:Y415"/>
    <mergeCell ref="Z415:AE415"/>
    <mergeCell ref="AF415:AK415"/>
    <mergeCell ref="AL415:AQ415"/>
    <mergeCell ref="AR415:AW415"/>
    <mergeCell ref="C416:E417"/>
    <mergeCell ref="F416:G416"/>
    <mergeCell ref="H416:M416"/>
    <mergeCell ref="N416:S416"/>
    <mergeCell ref="T416:Y416"/>
    <mergeCell ref="Z416:AE416"/>
    <mergeCell ref="B419:G419"/>
    <mergeCell ref="H419:M419"/>
    <mergeCell ref="N419:S419"/>
    <mergeCell ref="T419:Y419"/>
    <mergeCell ref="Z419:AE419"/>
    <mergeCell ref="AF419:AK419"/>
    <mergeCell ref="AL419:AQ419"/>
    <mergeCell ref="AR419:AW419"/>
    <mergeCell ref="AF416:AK416"/>
    <mergeCell ref="AL416:AQ416"/>
    <mergeCell ref="AR416:AW416"/>
    <mergeCell ref="F417:G417"/>
    <mergeCell ref="H417:M417"/>
    <mergeCell ref="N417:S417"/>
    <mergeCell ref="T417:Y417"/>
    <mergeCell ref="Z417:AE417"/>
    <mergeCell ref="AF417:AK417"/>
    <mergeCell ref="AL417:AQ417"/>
    <mergeCell ref="AR417:AW417"/>
    <mergeCell ref="B418:G418"/>
    <mergeCell ref="H418:M418"/>
    <mergeCell ref="N418:S418"/>
    <mergeCell ref="T418:Y418"/>
    <mergeCell ref="Z418:AE418"/>
    <mergeCell ref="AF418:AK418"/>
    <mergeCell ref="AL418:AQ418"/>
    <mergeCell ref="AR418:AW418"/>
  </mergeCells>
  <phoneticPr fontId="2"/>
  <dataValidations xWindow="301" yWindow="639" count="9">
    <dataValidation type="whole" imeMode="halfAlpha" allowBlank="1" showDropDown="1" showInputMessage="1" showErrorMessage="1" promptTitle="会員コード" prompt="分からない場合は空白で結構です。" sqref="AS3:AW4" xr:uid="{00000000-0002-0000-0100-000001000000}">
      <formula1>1</formula1>
      <formula2>9999</formula2>
    </dataValidation>
    <dataValidation type="whole" imeMode="halfAlpha" allowBlank="1" showInputMessage="1" showErrorMessage="1" errorTitle="エラー" error="百万円単位で入力してください。" promptTitle="百万円単位" prompt="で入力してください。" sqref="F12:R12" xr:uid="{00000000-0002-0000-0100-000002000000}">
      <formula1>1</formula1>
      <formula2>999999999</formula2>
    </dataValidation>
    <dataValidation type="whole" allowBlank="1" showInputMessage="1" showErrorMessage="1" errorTitle="エラー" error="整数で入力してください。" promptTitle="単独の「正規」従業員数" prompt="（出向者も含まれます。）" sqref="M13:R13" xr:uid="{00000000-0002-0000-0100-000003000000}">
      <formula1>1</formula1>
      <formula2>999999999</formula2>
    </dataValidation>
    <dataValidation type="whole" imeMode="halfAlpha" operator="lessThanOrEqual" allowBlank="1" showInputMessage="1" showErrorMessage="1" errorTitle="エラー" error="入力した値は正しくありません。" sqref="AV16:AV17 AV21" xr:uid="{00000000-0002-0000-0100-000004000000}">
      <formula1>11</formula1>
    </dataValidation>
    <dataValidation type="list" imeMode="halfAlpha" allowBlank="1" showDropDown="1" showInputMessage="1" showErrorMessage="1" errorTitle="エラー" error="関東支部は　10_x000a_中部支部は　20_x000a_関西支部は　30　　です。" promptTitle="支部コード" prompt="分からない場合は空白で結構です。" sqref="AM3" xr:uid="{00000000-0002-0000-0100-000006000000}">
      <formula1>"10,20,30"</formula1>
    </dataValidation>
    <dataValidation imeMode="halfAlpha" allowBlank="1" showInputMessage="1" showErrorMessage="1" sqref="AL12:AW14" xr:uid="{00000000-0002-0000-0100-000007000000}"/>
    <dataValidation type="whole" imeMode="halfAlpha" allowBlank="1" showInputMessage="1" showErrorMessage="1" errorTitle="エラー" error="百万円単位で入力してください。" sqref="H361:AQ370 H25:AQ34 H372:AQ375 H36:AQ39 H67:AQ76 H78:AQ81 H319:AQ328 H330:AQ333 H109:AQ118 H120:AQ123 H151:AQ160 H162:AQ165 H193:AQ202 H204:AQ207 H235:AQ244 H246:AQ249 H277:AQ286 H288:AQ291 H403:AQ412 H414:AQ417" xr:uid="{00000000-0002-0000-0100-000008000000}">
      <formula1>1</formula1>
      <formula2>999999999</formula2>
    </dataValidation>
    <dataValidation type="whole" imeMode="halfAlpha" allowBlank="1" showInputMessage="1" showErrorMessage="1" errorTitle="エラー" error="・最大14社です。_x000a_・整数で入力してください。" sqref="AO18:AU20" xr:uid="{FE5960A2-9D9F-4F6A-A63D-F6130A7C7EDC}">
      <formula1>0</formula1>
      <formula2>14</formula2>
    </dataValidation>
    <dataValidation type="whole" imeMode="halfAlpha" operator="greaterThanOrEqual" allowBlank="1" showInputMessage="1" showErrorMessage="1" errorTitle="エラー" error="・自動車部品出荷額 [A] 以上の値を入力してください。_x000a_・百万円単位で入力ください。" promptTitle="単独の「売上高」" prompt="を入力してください。" sqref="AB18:AH20" xr:uid="{1E9A4E03-5C10-436E-AE0C-79626BF3A139}">
      <formula1>H18</formula1>
    </dataValidation>
  </dataValidations>
  <hyperlinks>
    <hyperlink ref="P1:U1" r:id="rId1" display="uchida@japia.or.jp" xr:uid="{00000000-0004-0000-0100-000000000000}"/>
    <hyperlink ref="P1:V1" r:id="rId2" display="gyoumu@japia.or.jp" xr:uid="{CFB4868C-B14F-48CA-860E-49BD7BCEAA4F}"/>
    <hyperlink ref="P43:U43" r:id="rId3" display="uchida@japia.or.jp" xr:uid="{69B0F921-BE75-47F6-9E68-7B3CBE4351DD}"/>
    <hyperlink ref="P43:V43" r:id="rId4" display="gyoumu@japia.or.jp" xr:uid="{8F66ADC4-3050-45B6-9B39-7BD9C4DE14FB}"/>
    <hyperlink ref="P85:U85" r:id="rId5" display="uchida@japia.or.jp" xr:uid="{1207B647-3B4C-431A-9831-D1A06D950292}"/>
    <hyperlink ref="P85:V85" r:id="rId6" display="gyoumu@japia.or.jp" xr:uid="{79E81F99-C3EE-4854-A32F-D9220030E0C4}"/>
    <hyperlink ref="P127:U127" r:id="rId7" display="uchida@japia.or.jp" xr:uid="{395447EC-B405-42E0-B7B3-01368F1C84E0}"/>
    <hyperlink ref="P127:V127" r:id="rId8" display="gyoumu@japia.or.jp" xr:uid="{A98A8362-443F-43C7-A522-E996B78804BF}"/>
    <hyperlink ref="P169:U169" r:id="rId9" display="uchida@japia.or.jp" xr:uid="{2470EAAD-E3F2-4A82-A151-CC2671DE10AE}"/>
    <hyperlink ref="P169:V169" r:id="rId10" display="gyoumu@japia.or.jp" xr:uid="{C74FA051-C523-4903-AE8B-DDAE91C66978}"/>
    <hyperlink ref="P211:U211" r:id="rId11" display="uchida@japia.or.jp" xr:uid="{9F41D6E9-F6AE-4D0A-A661-B0FF2C010787}"/>
    <hyperlink ref="P211:V211" r:id="rId12" display="gyoumu@japia.or.jp" xr:uid="{A9CDBA95-8B95-4784-80BC-FEC45E50781F}"/>
    <hyperlink ref="P253:U253" r:id="rId13" display="uchida@japia.or.jp" xr:uid="{46D7B794-3793-4DAC-8B20-004C6FC57476}"/>
    <hyperlink ref="P253:V253" r:id="rId14" display="gyoumu@japia.or.jp" xr:uid="{B8755D29-2DB0-4553-AB82-0463856F2993}"/>
    <hyperlink ref="P295:U295" r:id="rId15" display="uchida@japia.or.jp" xr:uid="{24A01CE7-E5D6-485C-B31E-3EDB79B9B005}"/>
    <hyperlink ref="P295:V295" r:id="rId16" display="gyoumu@japia.or.jp" xr:uid="{F08C2D23-879C-43E5-A62A-7878E9AF3257}"/>
    <hyperlink ref="P337:U337" r:id="rId17" display="uchida@japia.or.jp" xr:uid="{151C90B8-2438-4287-AEEC-E9EDF52FD7B0}"/>
    <hyperlink ref="P337:V337" r:id="rId18" display="gyoumu@japia.or.jp" xr:uid="{A65FBA71-9BB5-41EE-9674-A40CC41C55EA}"/>
    <hyperlink ref="P379:U379" r:id="rId19" display="uchida@japia.or.jp" xr:uid="{B8F571CE-3F01-4DE7-9CAE-E9D5AA747C58}"/>
    <hyperlink ref="P379:V379" r:id="rId20" display="gyoumu@japia.or.jp" xr:uid="{8CB13C87-3FAF-4BC7-9036-535B54663A37}"/>
  </hyperlinks>
  <printOptions horizontalCentered="1" verticalCentered="1"/>
  <pageMargins left="0.31496062992125984" right="0.31496062992125984" top="0.19685039370078741" bottom="0.39370078740157483" header="0" footer="0.19685039370078741"/>
  <pageSetup paperSize="9" scale="83" fitToHeight="10" orientation="landscape" blackAndWhite="1" horizontalDpi="300" verticalDpi="300" r:id="rId21"/>
  <headerFooter alignWithMargins="0">
    <oddFooter>&amp;C&amp;"ＭＳ Ｐ明朝,標準"&amp;9－&amp;"Century,標準" &amp;P &amp;"ＭＳ Ｐ明朝,標準"－</oddFooter>
  </headerFooter>
  <rowBreaks count="9" manualBreakCount="9">
    <brk id="42" max="48" man="1"/>
    <brk id="84" max="48" man="1"/>
    <brk id="126" max="48" man="1"/>
    <brk id="168" max="48" man="1"/>
    <brk id="210" max="48" man="1"/>
    <brk id="252" max="48" man="1"/>
    <brk id="294" max="48" man="1"/>
    <brk id="336" max="48" man="1"/>
    <brk id="378" max="48" man="1"/>
  </rowBreaks>
  <drawing r:id="rId22"/>
  <extLst>
    <ext xmlns:x14="http://schemas.microsoft.com/office/spreadsheetml/2009/9/main" uri="{CCE6A557-97BC-4b89-ADB6-D9C93CAAB3DF}">
      <x14:dataValidations xmlns:xm="http://schemas.microsoft.com/office/excel/2006/main" xWindow="301" yWindow="639" count="1">
        <x14:dataValidation type="list" imeMode="halfAlpha" allowBlank="1" showDropDown="1" showInputMessage="1" showErrorMessage="1" errorTitle="エラー" error="分類番号が存在しません" prompt="自動車部品分類表により分類できない製品は、「自動車部品出荷額以外 [B]」に計上してください。" xr:uid="{6C46522F-0CA2-4D92-85FA-B51E393513D3}">
          <x14:formula1>
            <xm:f>'&lt;事務局使用&gt; 分類表'!$A:$A</xm:f>
          </x14:formula1>
          <xm:sqref>H401:AQ401 H359:AQ359 H317:AQ317 H275:AQ275 H233:AQ233 H191:AQ191 H149:AQ149 H107:AQ107 H23:AQ23 H65:AQ65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D5EF-FED8-48B3-865E-C800381D49C7}">
  <sheetPr>
    <outlinePr summaryRight="0"/>
  </sheetPr>
  <dimension ref="A1:M3"/>
  <sheetViews>
    <sheetView zoomScaleNormal="100" workbookViewId="0">
      <selection sqref="A1:A2"/>
    </sheetView>
  </sheetViews>
  <sheetFormatPr defaultColWidth="12.3984375" defaultRowHeight="13.5" x14ac:dyDescent="0.2"/>
  <cols>
    <col min="1" max="1" width="5.09765625" style="31" bestFit="1" customWidth="1"/>
    <col min="2" max="2" width="6.296875" style="31" bestFit="1" customWidth="1"/>
    <col min="3" max="3" width="33.09765625" style="31" customWidth="1"/>
    <col min="4" max="5" width="10.296875" style="31" bestFit="1" customWidth="1"/>
    <col min="6" max="6" width="9.09765625" style="31" bestFit="1" customWidth="1"/>
    <col min="7" max="7" width="10.69921875" style="31" bestFit="1" customWidth="1"/>
    <col min="8" max="9" width="9" style="31" customWidth="1"/>
    <col min="10" max="12" width="14.09765625" style="31" customWidth="1"/>
    <col min="13" max="13" width="10.296875" style="31" bestFit="1" customWidth="1"/>
    <col min="14" max="207" width="10.296875" style="31" customWidth="1"/>
    <col min="208" max="208" width="5.3984375" style="31" customWidth="1"/>
    <col min="209" max="209" width="5.09765625" style="31" customWidth="1"/>
    <col min="210" max="210" width="46.3984375" style="31" customWidth="1"/>
    <col min="211" max="213" width="8.69921875" style="31" customWidth="1"/>
    <col min="214" max="214" width="12.09765625" style="31" customWidth="1"/>
    <col min="215" max="215" width="10.3984375" style="31" customWidth="1"/>
    <col min="216" max="216" width="11.3984375" style="31" bestFit="1" customWidth="1"/>
    <col min="217" max="217" width="15.09765625" style="31" bestFit="1" customWidth="1"/>
    <col min="218" max="218" width="24.8984375" style="31" customWidth="1"/>
    <col min="219" max="219" width="28.59765625" style="31" bestFit="1" customWidth="1"/>
    <col min="220" max="16384" width="12.3984375" style="31"/>
  </cols>
  <sheetData>
    <row r="1" spans="1:13" s="30" customFormat="1" ht="13.5" customHeight="1" x14ac:dyDescent="0.2">
      <c r="A1" s="311" t="s">
        <v>54</v>
      </c>
      <c r="B1" s="313" t="s">
        <v>55</v>
      </c>
      <c r="C1" s="315" t="s">
        <v>83</v>
      </c>
      <c r="D1" s="319" t="s">
        <v>378</v>
      </c>
      <c r="E1" s="320" t="s">
        <v>379</v>
      </c>
      <c r="F1" s="320" t="s">
        <v>380</v>
      </c>
      <c r="G1" s="321" t="s">
        <v>381</v>
      </c>
      <c r="H1" s="316" t="s">
        <v>84</v>
      </c>
      <c r="I1" s="308" t="s">
        <v>85</v>
      </c>
      <c r="J1" s="308" t="s">
        <v>86</v>
      </c>
      <c r="K1" s="308"/>
      <c r="L1" s="308"/>
      <c r="M1" s="309" t="s">
        <v>106</v>
      </c>
    </row>
    <row r="2" spans="1:13" s="30" customFormat="1" ht="25" x14ac:dyDescent="0.2">
      <c r="A2" s="312"/>
      <c r="B2" s="314"/>
      <c r="C2" s="310"/>
      <c r="D2" s="319"/>
      <c r="E2" s="320"/>
      <c r="F2" s="320"/>
      <c r="G2" s="321"/>
      <c r="H2" s="317"/>
      <c r="I2" s="318"/>
      <c r="J2" s="61" t="s">
        <v>87</v>
      </c>
      <c r="K2" s="61" t="s">
        <v>88</v>
      </c>
      <c r="L2" s="61" t="s">
        <v>89</v>
      </c>
      <c r="M2" s="310"/>
    </row>
    <row r="3" spans="1:13" ht="32.25" customHeight="1" x14ac:dyDescent="0.2">
      <c r="A3" s="58">
        <f>出荷動向回答書!支部コード</f>
        <v>0</v>
      </c>
      <c r="B3" s="59">
        <f>出荷動向回答書!会員コード</f>
        <v>0</v>
      </c>
      <c r="C3" s="60">
        <f>出荷動向回答書!会社名</f>
        <v>0</v>
      </c>
      <c r="D3" s="85">
        <f>出荷動向回答書!担当部署名</f>
        <v>0</v>
      </c>
      <c r="E3" s="86">
        <f>出荷動向回答書!担当者名</f>
        <v>0</v>
      </c>
      <c r="F3" s="86">
        <f>出荷動向回答書!TEL</f>
        <v>0</v>
      </c>
      <c r="G3" s="60">
        <f>出荷動向回答書!FAX</f>
        <v>0</v>
      </c>
      <c r="H3" s="62">
        <f>出荷動向回答書!資本金</f>
        <v>0</v>
      </c>
      <c r="I3" s="63">
        <f>出荷動向回答書!従業員数</f>
        <v>0</v>
      </c>
      <c r="J3" s="63">
        <f>SUM('&lt;事務局使用&gt; 抽出用（部品）'!U5:U64)</f>
        <v>0</v>
      </c>
      <c r="K3" s="63">
        <f>L3-J3</f>
        <v>0</v>
      </c>
      <c r="L3" s="63">
        <f>出荷動向回答書!売上高</f>
        <v>0</v>
      </c>
      <c r="M3" s="64">
        <f>出荷動向回答書!メーカー数</f>
        <v>0</v>
      </c>
    </row>
  </sheetData>
  <sheetProtection algorithmName="SHA-512" hashValue="zO/Pg5Cw3xHcBR/qEfYwjqpdXb3gsT2bjQdMSqsYkObkjWf3xjppyj3aOAiRoeCvfxRzeLpkxcOJPve5YAsiIQ==" saltValue="4T55EbpxDFD3mrvKYxvXHg==" spinCount="100000" sheet="1" objects="1" scenarios="1"/>
  <mergeCells count="11">
    <mergeCell ref="J1:L1"/>
    <mergeCell ref="M1:M2"/>
    <mergeCell ref="A1:A2"/>
    <mergeCell ref="B1:B2"/>
    <mergeCell ref="C1:C2"/>
    <mergeCell ref="H1:H2"/>
    <mergeCell ref="I1:I2"/>
    <mergeCell ref="D1:D2"/>
    <mergeCell ref="E1:E2"/>
    <mergeCell ref="F1:F2"/>
    <mergeCell ref="G1:G2"/>
  </mergeCells>
  <phoneticPr fontId="2"/>
  <dataValidations count="1">
    <dataValidation imeMode="halfAlpha" allowBlank="1" showInputMessage="1" showErrorMessage="1" sqref="J3:K3" xr:uid="{707931A9-65F0-4F85-9875-68CF95640BCC}"/>
  </dataValidations>
  <pageMargins left="0.39370078740157483" right="0.19685039370078741" top="0.39370078740157483" bottom="0.39370078740157483" header="0.51181102362204722" footer="0.51181102362204722"/>
  <pageSetup paperSize="8" scale="115" orientation="landscape" r:id="rId1"/>
  <headerFooter alignWithMargins="0">
    <oddHeader>&amp;L&amp;A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07BB-6ADA-4A13-B4BA-57B6F9D63497}">
  <dimension ref="A1:U64"/>
  <sheetViews>
    <sheetView zoomScale="70" zoomScaleNormal="70" workbookViewId="0">
      <pane ySplit="4" topLeftCell="A5" activePane="bottomLeft" state="frozen"/>
      <selection pane="bottomLeft" sqref="A1:A4"/>
    </sheetView>
  </sheetViews>
  <sheetFormatPr defaultColWidth="9.09765625" defaultRowHeight="13.5" outlineLevelCol="1" x14ac:dyDescent="0.2"/>
  <cols>
    <col min="1" max="3" width="9.09765625" style="32"/>
    <col min="4" max="4" width="9.09765625" style="32" customWidth="1" outlineLevel="1"/>
    <col min="5" max="14" width="9.09765625" style="32"/>
    <col min="15" max="15" width="12.8984375" style="32" customWidth="1"/>
    <col min="16" max="19" width="9.09765625" style="32"/>
    <col min="20" max="21" width="12.8984375" style="32" customWidth="1"/>
    <col min="22" max="16384" width="9.09765625" style="32"/>
  </cols>
  <sheetData>
    <row r="1" spans="1:21" s="30" customFormat="1" ht="11.25" customHeight="1" x14ac:dyDescent="0.2">
      <c r="A1" s="311" t="s">
        <v>54</v>
      </c>
      <c r="B1" s="313" t="s">
        <v>55</v>
      </c>
      <c r="C1" s="313" t="s">
        <v>56</v>
      </c>
      <c r="D1" s="315" t="s">
        <v>115</v>
      </c>
      <c r="E1" s="337" t="s">
        <v>58</v>
      </c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 t="s">
        <v>59</v>
      </c>
      <c r="Q1" s="331"/>
      <c r="R1" s="331"/>
      <c r="S1" s="331"/>
      <c r="T1" s="331"/>
      <c r="U1" s="322" t="s">
        <v>60</v>
      </c>
    </row>
    <row r="2" spans="1:21" s="30" customFormat="1" ht="11.25" customHeight="1" x14ac:dyDescent="0.2">
      <c r="A2" s="332"/>
      <c r="B2" s="334"/>
      <c r="C2" s="334"/>
      <c r="D2" s="336"/>
      <c r="E2" s="325" t="s">
        <v>61</v>
      </c>
      <c r="F2" s="326"/>
      <c r="G2" s="326"/>
      <c r="H2" s="326"/>
      <c r="I2" s="327" t="s">
        <v>62</v>
      </c>
      <c r="J2" s="327" t="s">
        <v>63</v>
      </c>
      <c r="K2" s="326" t="s">
        <v>64</v>
      </c>
      <c r="L2" s="326"/>
      <c r="M2" s="326" t="s">
        <v>65</v>
      </c>
      <c r="N2" s="326"/>
      <c r="O2" s="329" t="s">
        <v>66</v>
      </c>
      <c r="P2" s="326" t="s">
        <v>67</v>
      </c>
      <c r="Q2" s="326"/>
      <c r="R2" s="326" t="s">
        <v>68</v>
      </c>
      <c r="S2" s="326"/>
      <c r="T2" s="329" t="s">
        <v>69</v>
      </c>
      <c r="U2" s="323"/>
    </row>
    <row r="3" spans="1:21" s="30" customFormat="1" ht="12.5" x14ac:dyDescent="0.2">
      <c r="A3" s="332"/>
      <c r="B3" s="334"/>
      <c r="C3" s="334"/>
      <c r="D3" s="336"/>
      <c r="E3" s="325" t="s">
        <v>70</v>
      </c>
      <c r="F3" s="326"/>
      <c r="G3" s="326" t="s">
        <v>68</v>
      </c>
      <c r="H3" s="326"/>
      <c r="I3" s="327"/>
      <c r="J3" s="327"/>
      <c r="K3" s="326"/>
      <c r="L3" s="326"/>
      <c r="M3" s="326"/>
      <c r="N3" s="326"/>
      <c r="O3" s="329"/>
      <c r="P3" s="326"/>
      <c r="Q3" s="326"/>
      <c r="R3" s="326"/>
      <c r="S3" s="326"/>
      <c r="T3" s="329"/>
      <c r="U3" s="323"/>
    </row>
    <row r="4" spans="1:21" s="30" customFormat="1" ht="12.5" x14ac:dyDescent="0.2">
      <c r="A4" s="333"/>
      <c r="B4" s="335"/>
      <c r="C4" s="335"/>
      <c r="D4" s="310"/>
      <c r="E4" s="33" t="s">
        <v>71</v>
      </c>
      <c r="F4" s="34" t="s">
        <v>72</v>
      </c>
      <c r="G4" s="34" t="s">
        <v>73</v>
      </c>
      <c r="H4" s="34" t="s">
        <v>74</v>
      </c>
      <c r="I4" s="328"/>
      <c r="J4" s="328"/>
      <c r="K4" s="34" t="s">
        <v>75</v>
      </c>
      <c r="L4" s="34" t="s">
        <v>76</v>
      </c>
      <c r="M4" s="34" t="s">
        <v>77</v>
      </c>
      <c r="N4" s="34" t="s">
        <v>78</v>
      </c>
      <c r="O4" s="330"/>
      <c r="P4" s="34" t="s">
        <v>79</v>
      </c>
      <c r="Q4" s="34" t="s">
        <v>80</v>
      </c>
      <c r="R4" s="34" t="s">
        <v>81</v>
      </c>
      <c r="S4" s="34" t="s">
        <v>82</v>
      </c>
      <c r="T4" s="330"/>
      <c r="U4" s="324"/>
    </row>
    <row r="5" spans="1:21" x14ac:dyDescent="0.2">
      <c r="A5" s="53">
        <f t="array" ref="A5:U64">TRANSPOSE('&lt;事務局使用&gt; 入替用（部品）'!E1:BL21)</f>
        <v>0</v>
      </c>
      <c r="B5" s="54">
        <v>0</v>
      </c>
      <c r="C5" s="54">
        <v>0</v>
      </c>
      <c r="D5" s="55" t="str">
        <v/>
      </c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7">
        <v>0</v>
      </c>
      <c r="P5" s="36">
        <v>0</v>
      </c>
      <c r="Q5" s="36">
        <v>0</v>
      </c>
      <c r="R5" s="36">
        <v>0</v>
      </c>
      <c r="S5" s="36">
        <v>0</v>
      </c>
      <c r="T5" s="38">
        <v>0</v>
      </c>
      <c r="U5" s="39">
        <v>0</v>
      </c>
    </row>
    <row r="6" spans="1:21" x14ac:dyDescent="0.2">
      <c r="A6" s="45">
        <v>0</v>
      </c>
      <c r="B6" s="46">
        <v>0</v>
      </c>
      <c r="C6" s="46">
        <v>0</v>
      </c>
      <c r="D6" s="56" t="str">
        <v/>
      </c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2">
        <v>0</v>
      </c>
      <c r="P6" s="41">
        <v>0</v>
      </c>
      <c r="Q6" s="41">
        <v>0</v>
      </c>
      <c r="R6" s="41">
        <v>0</v>
      </c>
      <c r="S6" s="41">
        <v>0</v>
      </c>
      <c r="T6" s="43">
        <v>0</v>
      </c>
      <c r="U6" s="44">
        <v>0</v>
      </c>
    </row>
    <row r="7" spans="1:21" x14ac:dyDescent="0.2">
      <c r="A7" s="45">
        <v>0</v>
      </c>
      <c r="B7" s="46">
        <v>0</v>
      </c>
      <c r="C7" s="46">
        <v>0</v>
      </c>
      <c r="D7" s="56" t="str">
        <v/>
      </c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2">
        <v>0</v>
      </c>
      <c r="P7" s="41">
        <v>0</v>
      </c>
      <c r="Q7" s="41">
        <v>0</v>
      </c>
      <c r="R7" s="41">
        <v>0</v>
      </c>
      <c r="S7" s="41">
        <v>0</v>
      </c>
      <c r="T7" s="43">
        <v>0</v>
      </c>
      <c r="U7" s="44">
        <v>0</v>
      </c>
    </row>
    <row r="8" spans="1:21" x14ac:dyDescent="0.2">
      <c r="A8" s="45">
        <v>0</v>
      </c>
      <c r="B8" s="46">
        <v>0</v>
      </c>
      <c r="C8" s="46">
        <v>0</v>
      </c>
      <c r="D8" s="56" t="str">
        <v/>
      </c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2">
        <v>0</v>
      </c>
      <c r="P8" s="41">
        <v>0</v>
      </c>
      <c r="Q8" s="41">
        <v>0</v>
      </c>
      <c r="R8" s="41">
        <v>0</v>
      </c>
      <c r="S8" s="41">
        <v>0</v>
      </c>
      <c r="T8" s="43">
        <v>0</v>
      </c>
      <c r="U8" s="44">
        <v>0</v>
      </c>
    </row>
    <row r="9" spans="1:21" x14ac:dyDescent="0.2">
      <c r="A9" s="45">
        <v>0</v>
      </c>
      <c r="B9" s="46">
        <v>0</v>
      </c>
      <c r="C9" s="46">
        <v>0</v>
      </c>
      <c r="D9" s="56" t="str">
        <v/>
      </c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2">
        <v>0</v>
      </c>
      <c r="P9" s="41">
        <v>0</v>
      </c>
      <c r="Q9" s="41">
        <v>0</v>
      </c>
      <c r="R9" s="41">
        <v>0</v>
      </c>
      <c r="S9" s="41">
        <v>0</v>
      </c>
      <c r="T9" s="43">
        <v>0</v>
      </c>
      <c r="U9" s="44">
        <v>0</v>
      </c>
    </row>
    <row r="10" spans="1:21" x14ac:dyDescent="0.2">
      <c r="A10" s="45">
        <v>0</v>
      </c>
      <c r="B10" s="46">
        <v>0</v>
      </c>
      <c r="C10" s="46">
        <v>0</v>
      </c>
      <c r="D10" s="56" t="str">
        <v/>
      </c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2">
        <v>0</v>
      </c>
      <c r="P10" s="41">
        <v>0</v>
      </c>
      <c r="Q10" s="41">
        <v>0</v>
      </c>
      <c r="R10" s="41">
        <v>0</v>
      </c>
      <c r="S10" s="41">
        <v>0</v>
      </c>
      <c r="T10" s="43">
        <v>0</v>
      </c>
      <c r="U10" s="44">
        <v>0</v>
      </c>
    </row>
    <row r="11" spans="1:21" x14ac:dyDescent="0.2">
      <c r="A11" s="45">
        <v>0</v>
      </c>
      <c r="B11" s="46">
        <v>0</v>
      </c>
      <c r="C11" s="46">
        <v>0</v>
      </c>
      <c r="D11" s="56" t="str">
        <v/>
      </c>
      <c r="E11" s="40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2">
        <v>0</v>
      </c>
      <c r="P11" s="41">
        <v>0</v>
      </c>
      <c r="Q11" s="41">
        <v>0</v>
      </c>
      <c r="R11" s="41">
        <v>0</v>
      </c>
      <c r="S11" s="41">
        <v>0</v>
      </c>
      <c r="T11" s="43">
        <v>0</v>
      </c>
      <c r="U11" s="44">
        <v>0</v>
      </c>
    </row>
    <row r="12" spans="1:21" x14ac:dyDescent="0.2">
      <c r="A12" s="45">
        <v>0</v>
      </c>
      <c r="B12" s="46">
        <v>0</v>
      </c>
      <c r="C12" s="46">
        <v>0</v>
      </c>
      <c r="D12" s="56" t="str">
        <v/>
      </c>
      <c r="E12" s="40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2">
        <v>0</v>
      </c>
      <c r="P12" s="41">
        <v>0</v>
      </c>
      <c r="Q12" s="41">
        <v>0</v>
      </c>
      <c r="R12" s="41">
        <v>0</v>
      </c>
      <c r="S12" s="41">
        <v>0</v>
      </c>
      <c r="T12" s="43">
        <v>0</v>
      </c>
      <c r="U12" s="44">
        <v>0</v>
      </c>
    </row>
    <row r="13" spans="1:21" x14ac:dyDescent="0.2">
      <c r="A13" s="45">
        <v>0</v>
      </c>
      <c r="B13" s="46">
        <v>0</v>
      </c>
      <c r="C13" s="46">
        <v>0</v>
      </c>
      <c r="D13" s="56" t="str">
        <v/>
      </c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2">
        <v>0</v>
      </c>
      <c r="P13" s="41">
        <v>0</v>
      </c>
      <c r="Q13" s="41">
        <v>0</v>
      </c>
      <c r="R13" s="41">
        <v>0</v>
      </c>
      <c r="S13" s="41">
        <v>0</v>
      </c>
      <c r="T13" s="43">
        <v>0</v>
      </c>
      <c r="U13" s="44">
        <v>0</v>
      </c>
    </row>
    <row r="14" spans="1:21" x14ac:dyDescent="0.2">
      <c r="A14" s="45">
        <v>0</v>
      </c>
      <c r="B14" s="46">
        <v>0</v>
      </c>
      <c r="C14" s="46">
        <v>0</v>
      </c>
      <c r="D14" s="56" t="str">
        <v/>
      </c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2">
        <v>0</v>
      </c>
      <c r="P14" s="41">
        <v>0</v>
      </c>
      <c r="Q14" s="41">
        <v>0</v>
      </c>
      <c r="R14" s="41">
        <v>0</v>
      </c>
      <c r="S14" s="41">
        <v>0</v>
      </c>
      <c r="T14" s="43">
        <v>0</v>
      </c>
      <c r="U14" s="44">
        <v>0</v>
      </c>
    </row>
    <row r="15" spans="1:21" x14ac:dyDescent="0.2">
      <c r="A15" s="45">
        <v>0</v>
      </c>
      <c r="B15" s="46">
        <v>0</v>
      </c>
      <c r="C15" s="46">
        <v>0</v>
      </c>
      <c r="D15" s="56" t="str">
        <v/>
      </c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2">
        <v>0</v>
      </c>
      <c r="P15" s="41">
        <v>0</v>
      </c>
      <c r="Q15" s="41">
        <v>0</v>
      </c>
      <c r="R15" s="41">
        <v>0</v>
      </c>
      <c r="S15" s="41">
        <v>0</v>
      </c>
      <c r="T15" s="43">
        <v>0</v>
      </c>
      <c r="U15" s="44">
        <v>0</v>
      </c>
    </row>
    <row r="16" spans="1:21" x14ac:dyDescent="0.2">
      <c r="A16" s="45">
        <v>0</v>
      </c>
      <c r="B16" s="46">
        <v>0</v>
      </c>
      <c r="C16" s="46">
        <v>0</v>
      </c>
      <c r="D16" s="56" t="str">
        <v/>
      </c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2">
        <v>0</v>
      </c>
      <c r="P16" s="41">
        <v>0</v>
      </c>
      <c r="Q16" s="41">
        <v>0</v>
      </c>
      <c r="R16" s="41">
        <v>0</v>
      </c>
      <c r="S16" s="41">
        <v>0</v>
      </c>
      <c r="T16" s="43">
        <v>0</v>
      </c>
      <c r="U16" s="44">
        <v>0</v>
      </c>
    </row>
    <row r="17" spans="1:21" x14ac:dyDescent="0.2">
      <c r="A17" s="45">
        <v>0</v>
      </c>
      <c r="B17" s="46">
        <v>0</v>
      </c>
      <c r="C17" s="46">
        <v>0</v>
      </c>
      <c r="D17" s="56" t="str">
        <v/>
      </c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2">
        <v>0</v>
      </c>
      <c r="P17" s="41">
        <v>0</v>
      </c>
      <c r="Q17" s="41">
        <v>0</v>
      </c>
      <c r="R17" s="41">
        <v>0</v>
      </c>
      <c r="S17" s="41">
        <v>0</v>
      </c>
      <c r="T17" s="43">
        <v>0</v>
      </c>
      <c r="U17" s="44">
        <v>0</v>
      </c>
    </row>
    <row r="18" spans="1:21" x14ac:dyDescent="0.2">
      <c r="A18" s="45">
        <v>0</v>
      </c>
      <c r="B18" s="46">
        <v>0</v>
      </c>
      <c r="C18" s="46">
        <v>0</v>
      </c>
      <c r="D18" s="56" t="str">
        <v/>
      </c>
      <c r="E18" s="45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7">
        <v>0</v>
      </c>
      <c r="P18" s="46">
        <v>0</v>
      </c>
      <c r="Q18" s="46">
        <v>0</v>
      </c>
      <c r="R18" s="46">
        <v>0</v>
      </c>
      <c r="S18" s="46">
        <v>0</v>
      </c>
      <c r="T18" s="47">
        <v>0</v>
      </c>
      <c r="U18" s="48">
        <v>0</v>
      </c>
    </row>
    <row r="19" spans="1:21" x14ac:dyDescent="0.2">
      <c r="A19" s="45">
        <v>0</v>
      </c>
      <c r="B19" s="46">
        <v>0</v>
      </c>
      <c r="C19" s="46">
        <v>0</v>
      </c>
      <c r="D19" s="56" t="str">
        <v/>
      </c>
      <c r="E19" s="45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7">
        <v>0</v>
      </c>
      <c r="P19" s="46">
        <v>0</v>
      </c>
      <c r="Q19" s="46">
        <v>0</v>
      </c>
      <c r="R19" s="46">
        <v>0</v>
      </c>
      <c r="S19" s="46">
        <v>0</v>
      </c>
      <c r="T19" s="47">
        <v>0</v>
      </c>
      <c r="U19" s="48">
        <v>0</v>
      </c>
    </row>
    <row r="20" spans="1:21" x14ac:dyDescent="0.2">
      <c r="A20" s="45">
        <v>0</v>
      </c>
      <c r="B20" s="46">
        <v>0</v>
      </c>
      <c r="C20" s="46">
        <v>0</v>
      </c>
      <c r="D20" s="56" t="str">
        <v/>
      </c>
      <c r="E20" s="45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7">
        <v>0</v>
      </c>
      <c r="P20" s="46">
        <v>0</v>
      </c>
      <c r="Q20" s="46">
        <v>0</v>
      </c>
      <c r="R20" s="46">
        <v>0</v>
      </c>
      <c r="S20" s="46">
        <v>0</v>
      </c>
      <c r="T20" s="47">
        <v>0</v>
      </c>
      <c r="U20" s="48">
        <v>0</v>
      </c>
    </row>
    <row r="21" spans="1:21" x14ac:dyDescent="0.2">
      <c r="A21" s="45">
        <v>0</v>
      </c>
      <c r="B21" s="46">
        <v>0</v>
      </c>
      <c r="C21" s="46">
        <v>0</v>
      </c>
      <c r="D21" s="56" t="str">
        <v/>
      </c>
      <c r="E21" s="45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7">
        <v>0</v>
      </c>
      <c r="P21" s="46">
        <v>0</v>
      </c>
      <c r="Q21" s="46">
        <v>0</v>
      </c>
      <c r="R21" s="46">
        <v>0</v>
      </c>
      <c r="S21" s="46">
        <v>0</v>
      </c>
      <c r="T21" s="47">
        <v>0</v>
      </c>
      <c r="U21" s="48">
        <v>0</v>
      </c>
    </row>
    <row r="22" spans="1:21" x14ac:dyDescent="0.2">
      <c r="A22" s="45">
        <v>0</v>
      </c>
      <c r="B22" s="46">
        <v>0</v>
      </c>
      <c r="C22" s="46">
        <v>0</v>
      </c>
      <c r="D22" s="56" t="str">
        <v/>
      </c>
      <c r="E22" s="45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7">
        <v>0</v>
      </c>
      <c r="P22" s="46">
        <v>0</v>
      </c>
      <c r="Q22" s="46">
        <v>0</v>
      </c>
      <c r="R22" s="46">
        <v>0</v>
      </c>
      <c r="S22" s="46">
        <v>0</v>
      </c>
      <c r="T22" s="47">
        <v>0</v>
      </c>
      <c r="U22" s="48">
        <v>0</v>
      </c>
    </row>
    <row r="23" spans="1:21" x14ac:dyDescent="0.2">
      <c r="A23" s="45">
        <v>0</v>
      </c>
      <c r="B23" s="46">
        <v>0</v>
      </c>
      <c r="C23" s="46">
        <v>0</v>
      </c>
      <c r="D23" s="56" t="str">
        <v/>
      </c>
      <c r="E23" s="45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7">
        <v>0</v>
      </c>
      <c r="P23" s="46">
        <v>0</v>
      </c>
      <c r="Q23" s="46">
        <v>0</v>
      </c>
      <c r="R23" s="46">
        <v>0</v>
      </c>
      <c r="S23" s="46">
        <v>0</v>
      </c>
      <c r="T23" s="47">
        <v>0</v>
      </c>
      <c r="U23" s="48">
        <v>0</v>
      </c>
    </row>
    <row r="24" spans="1:21" x14ac:dyDescent="0.2">
      <c r="A24" s="45">
        <v>0</v>
      </c>
      <c r="B24" s="46">
        <v>0</v>
      </c>
      <c r="C24" s="46">
        <v>0</v>
      </c>
      <c r="D24" s="56" t="str">
        <v/>
      </c>
      <c r="E24" s="45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7">
        <v>0</v>
      </c>
      <c r="P24" s="46">
        <v>0</v>
      </c>
      <c r="Q24" s="46">
        <v>0</v>
      </c>
      <c r="R24" s="46">
        <v>0</v>
      </c>
      <c r="S24" s="46">
        <v>0</v>
      </c>
      <c r="T24" s="47">
        <v>0</v>
      </c>
      <c r="U24" s="48">
        <v>0</v>
      </c>
    </row>
    <row r="25" spans="1:21" x14ac:dyDescent="0.2">
      <c r="A25" s="45">
        <v>0</v>
      </c>
      <c r="B25" s="46">
        <v>0</v>
      </c>
      <c r="C25" s="46">
        <v>0</v>
      </c>
      <c r="D25" s="56" t="str">
        <v/>
      </c>
      <c r="E25" s="45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7">
        <v>0</v>
      </c>
      <c r="P25" s="46">
        <v>0</v>
      </c>
      <c r="Q25" s="46">
        <v>0</v>
      </c>
      <c r="R25" s="46">
        <v>0</v>
      </c>
      <c r="S25" s="46">
        <v>0</v>
      </c>
      <c r="T25" s="47">
        <v>0</v>
      </c>
      <c r="U25" s="48">
        <v>0</v>
      </c>
    </row>
    <row r="26" spans="1:21" x14ac:dyDescent="0.2">
      <c r="A26" s="45">
        <v>0</v>
      </c>
      <c r="B26" s="46">
        <v>0</v>
      </c>
      <c r="C26" s="46">
        <v>0</v>
      </c>
      <c r="D26" s="56" t="str">
        <v/>
      </c>
      <c r="E26" s="45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7">
        <v>0</v>
      </c>
      <c r="P26" s="46">
        <v>0</v>
      </c>
      <c r="Q26" s="46">
        <v>0</v>
      </c>
      <c r="R26" s="46">
        <v>0</v>
      </c>
      <c r="S26" s="46">
        <v>0</v>
      </c>
      <c r="T26" s="47">
        <v>0</v>
      </c>
      <c r="U26" s="48">
        <v>0</v>
      </c>
    </row>
    <row r="27" spans="1:21" x14ac:dyDescent="0.2">
      <c r="A27" s="45">
        <v>0</v>
      </c>
      <c r="B27" s="46">
        <v>0</v>
      </c>
      <c r="C27" s="46">
        <v>0</v>
      </c>
      <c r="D27" s="56" t="str">
        <v/>
      </c>
      <c r="E27" s="45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7">
        <v>0</v>
      </c>
      <c r="P27" s="46">
        <v>0</v>
      </c>
      <c r="Q27" s="46">
        <v>0</v>
      </c>
      <c r="R27" s="46">
        <v>0</v>
      </c>
      <c r="S27" s="46">
        <v>0</v>
      </c>
      <c r="T27" s="47">
        <v>0</v>
      </c>
      <c r="U27" s="48">
        <v>0</v>
      </c>
    </row>
    <row r="28" spans="1:21" x14ac:dyDescent="0.2">
      <c r="A28" s="45">
        <v>0</v>
      </c>
      <c r="B28" s="46">
        <v>0</v>
      </c>
      <c r="C28" s="46">
        <v>0</v>
      </c>
      <c r="D28" s="56" t="str">
        <v/>
      </c>
      <c r="E28" s="45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7">
        <v>0</v>
      </c>
      <c r="P28" s="46">
        <v>0</v>
      </c>
      <c r="Q28" s="46">
        <v>0</v>
      </c>
      <c r="R28" s="46">
        <v>0</v>
      </c>
      <c r="S28" s="46">
        <v>0</v>
      </c>
      <c r="T28" s="47">
        <v>0</v>
      </c>
      <c r="U28" s="48">
        <v>0</v>
      </c>
    </row>
    <row r="29" spans="1:21" x14ac:dyDescent="0.2">
      <c r="A29" s="45">
        <v>0</v>
      </c>
      <c r="B29" s="46">
        <v>0</v>
      </c>
      <c r="C29" s="46">
        <v>0</v>
      </c>
      <c r="D29" s="56" t="str">
        <v/>
      </c>
      <c r="E29" s="45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7">
        <v>0</v>
      </c>
      <c r="P29" s="46">
        <v>0</v>
      </c>
      <c r="Q29" s="46">
        <v>0</v>
      </c>
      <c r="R29" s="46">
        <v>0</v>
      </c>
      <c r="S29" s="46">
        <v>0</v>
      </c>
      <c r="T29" s="47">
        <v>0</v>
      </c>
      <c r="U29" s="48">
        <v>0</v>
      </c>
    </row>
    <row r="30" spans="1:21" x14ac:dyDescent="0.2">
      <c r="A30" s="45">
        <v>0</v>
      </c>
      <c r="B30" s="46">
        <v>0</v>
      </c>
      <c r="C30" s="46">
        <v>0</v>
      </c>
      <c r="D30" s="56" t="str">
        <v/>
      </c>
      <c r="E30" s="45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7">
        <v>0</v>
      </c>
      <c r="P30" s="46">
        <v>0</v>
      </c>
      <c r="Q30" s="46">
        <v>0</v>
      </c>
      <c r="R30" s="46">
        <v>0</v>
      </c>
      <c r="S30" s="46">
        <v>0</v>
      </c>
      <c r="T30" s="47">
        <v>0</v>
      </c>
      <c r="U30" s="48">
        <v>0</v>
      </c>
    </row>
    <row r="31" spans="1:21" x14ac:dyDescent="0.2">
      <c r="A31" s="45">
        <v>0</v>
      </c>
      <c r="B31" s="46">
        <v>0</v>
      </c>
      <c r="C31" s="46">
        <v>0</v>
      </c>
      <c r="D31" s="56" t="str">
        <v/>
      </c>
      <c r="E31" s="45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7">
        <v>0</v>
      </c>
      <c r="P31" s="46">
        <v>0</v>
      </c>
      <c r="Q31" s="46">
        <v>0</v>
      </c>
      <c r="R31" s="46">
        <v>0</v>
      </c>
      <c r="S31" s="46">
        <v>0</v>
      </c>
      <c r="T31" s="47">
        <v>0</v>
      </c>
      <c r="U31" s="48">
        <v>0</v>
      </c>
    </row>
    <row r="32" spans="1:21" x14ac:dyDescent="0.2">
      <c r="A32" s="45">
        <v>0</v>
      </c>
      <c r="B32" s="46">
        <v>0</v>
      </c>
      <c r="C32" s="46">
        <v>0</v>
      </c>
      <c r="D32" s="56" t="str">
        <v/>
      </c>
      <c r="E32" s="45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7">
        <v>0</v>
      </c>
      <c r="P32" s="46">
        <v>0</v>
      </c>
      <c r="Q32" s="46">
        <v>0</v>
      </c>
      <c r="R32" s="46">
        <v>0</v>
      </c>
      <c r="S32" s="46">
        <v>0</v>
      </c>
      <c r="T32" s="47">
        <v>0</v>
      </c>
      <c r="U32" s="48">
        <v>0</v>
      </c>
    </row>
    <row r="33" spans="1:21" x14ac:dyDescent="0.2">
      <c r="A33" s="45">
        <v>0</v>
      </c>
      <c r="B33" s="46">
        <v>0</v>
      </c>
      <c r="C33" s="46">
        <v>0</v>
      </c>
      <c r="D33" s="56" t="str">
        <v/>
      </c>
      <c r="E33" s="45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7">
        <v>0</v>
      </c>
      <c r="P33" s="46">
        <v>0</v>
      </c>
      <c r="Q33" s="46">
        <v>0</v>
      </c>
      <c r="R33" s="46">
        <v>0</v>
      </c>
      <c r="S33" s="46">
        <v>0</v>
      </c>
      <c r="T33" s="47">
        <v>0</v>
      </c>
      <c r="U33" s="48">
        <v>0</v>
      </c>
    </row>
    <row r="34" spans="1:21" x14ac:dyDescent="0.2">
      <c r="A34" s="45">
        <v>0</v>
      </c>
      <c r="B34" s="46">
        <v>0</v>
      </c>
      <c r="C34" s="46">
        <v>0</v>
      </c>
      <c r="D34" s="56" t="str">
        <v/>
      </c>
      <c r="E34" s="45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7">
        <v>0</v>
      </c>
      <c r="P34" s="46">
        <v>0</v>
      </c>
      <c r="Q34" s="46">
        <v>0</v>
      </c>
      <c r="R34" s="46">
        <v>0</v>
      </c>
      <c r="S34" s="46">
        <v>0</v>
      </c>
      <c r="T34" s="47">
        <v>0</v>
      </c>
      <c r="U34" s="48">
        <v>0</v>
      </c>
    </row>
    <row r="35" spans="1:21" x14ac:dyDescent="0.2">
      <c r="A35" s="45">
        <v>0</v>
      </c>
      <c r="B35" s="46">
        <v>0</v>
      </c>
      <c r="C35" s="46">
        <v>0</v>
      </c>
      <c r="D35" s="56" t="str">
        <v/>
      </c>
      <c r="E35" s="45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7">
        <v>0</v>
      </c>
      <c r="P35" s="46">
        <v>0</v>
      </c>
      <c r="Q35" s="46">
        <v>0</v>
      </c>
      <c r="R35" s="46">
        <v>0</v>
      </c>
      <c r="S35" s="46">
        <v>0</v>
      </c>
      <c r="T35" s="47">
        <v>0</v>
      </c>
      <c r="U35" s="48">
        <v>0</v>
      </c>
    </row>
    <row r="36" spans="1:21" x14ac:dyDescent="0.2">
      <c r="A36" s="45">
        <v>0</v>
      </c>
      <c r="B36" s="46">
        <v>0</v>
      </c>
      <c r="C36" s="46">
        <v>0</v>
      </c>
      <c r="D36" s="56" t="str">
        <v/>
      </c>
      <c r="E36" s="45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7">
        <v>0</v>
      </c>
      <c r="P36" s="46">
        <v>0</v>
      </c>
      <c r="Q36" s="46">
        <v>0</v>
      </c>
      <c r="R36" s="46">
        <v>0</v>
      </c>
      <c r="S36" s="46">
        <v>0</v>
      </c>
      <c r="T36" s="47">
        <v>0</v>
      </c>
      <c r="U36" s="48">
        <v>0</v>
      </c>
    </row>
    <row r="37" spans="1:21" x14ac:dyDescent="0.2">
      <c r="A37" s="45">
        <v>0</v>
      </c>
      <c r="B37" s="46">
        <v>0</v>
      </c>
      <c r="C37" s="46">
        <v>0</v>
      </c>
      <c r="D37" s="56" t="str">
        <v/>
      </c>
      <c r="E37" s="45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7">
        <v>0</v>
      </c>
      <c r="P37" s="46">
        <v>0</v>
      </c>
      <c r="Q37" s="46">
        <v>0</v>
      </c>
      <c r="R37" s="46">
        <v>0</v>
      </c>
      <c r="S37" s="46">
        <v>0</v>
      </c>
      <c r="T37" s="47">
        <v>0</v>
      </c>
      <c r="U37" s="48">
        <v>0</v>
      </c>
    </row>
    <row r="38" spans="1:21" x14ac:dyDescent="0.2">
      <c r="A38" s="45">
        <v>0</v>
      </c>
      <c r="B38" s="46">
        <v>0</v>
      </c>
      <c r="C38" s="46">
        <v>0</v>
      </c>
      <c r="D38" s="56" t="str">
        <v/>
      </c>
      <c r="E38" s="45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7">
        <v>0</v>
      </c>
      <c r="P38" s="46">
        <v>0</v>
      </c>
      <c r="Q38" s="46">
        <v>0</v>
      </c>
      <c r="R38" s="46">
        <v>0</v>
      </c>
      <c r="S38" s="46">
        <v>0</v>
      </c>
      <c r="T38" s="47">
        <v>0</v>
      </c>
      <c r="U38" s="48">
        <v>0</v>
      </c>
    </row>
    <row r="39" spans="1:21" x14ac:dyDescent="0.2">
      <c r="A39" s="45">
        <v>0</v>
      </c>
      <c r="B39" s="46">
        <v>0</v>
      </c>
      <c r="C39" s="46">
        <v>0</v>
      </c>
      <c r="D39" s="56" t="str">
        <v/>
      </c>
      <c r="E39" s="45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7">
        <v>0</v>
      </c>
      <c r="P39" s="46">
        <v>0</v>
      </c>
      <c r="Q39" s="46">
        <v>0</v>
      </c>
      <c r="R39" s="46">
        <v>0</v>
      </c>
      <c r="S39" s="46">
        <v>0</v>
      </c>
      <c r="T39" s="47">
        <v>0</v>
      </c>
      <c r="U39" s="48">
        <v>0</v>
      </c>
    </row>
    <row r="40" spans="1:21" x14ac:dyDescent="0.2">
      <c r="A40" s="45">
        <v>0</v>
      </c>
      <c r="B40" s="46">
        <v>0</v>
      </c>
      <c r="C40" s="46">
        <v>0</v>
      </c>
      <c r="D40" s="56" t="str">
        <v/>
      </c>
      <c r="E40" s="45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7">
        <v>0</v>
      </c>
      <c r="P40" s="46">
        <v>0</v>
      </c>
      <c r="Q40" s="46">
        <v>0</v>
      </c>
      <c r="R40" s="46">
        <v>0</v>
      </c>
      <c r="S40" s="46">
        <v>0</v>
      </c>
      <c r="T40" s="47">
        <v>0</v>
      </c>
      <c r="U40" s="48">
        <v>0</v>
      </c>
    </row>
    <row r="41" spans="1:21" x14ac:dyDescent="0.2">
      <c r="A41" s="45">
        <v>0</v>
      </c>
      <c r="B41" s="46">
        <v>0</v>
      </c>
      <c r="C41" s="46">
        <v>0</v>
      </c>
      <c r="D41" s="56" t="str">
        <v/>
      </c>
      <c r="E41" s="45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7">
        <v>0</v>
      </c>
      <c r="P41" s="46">
        <v>0</v>
      </c>
      <c r="Q41" s="46">
        <v>0</v>
      </c>
      <c r="R41" s="46">
        <v>0</v>
      </c>
      <c r="S41" s="46">
        <v>0</v>
      </c>
      <c r="T41" s="47">
        <v>0</v>
      </c>
      <c r="U41" s="48">
        <v>0</v>
      </c>
    </row>
    <row r="42" spans="1:21" x14ac:dyDescent="0.2">
      <c r="A42" s="45">
        <v>0</v>
      </c>
      <c r="B42" s="46">
        <v>0</v>
      </c>
      <c r="C42" s="46">
        <v>0</v>
      </c>
      <c r="D42" s="56" t="str">
        <v/>
      </c>
      <c r="E42" s="45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7">
        <v>0</v>
      </c>
      <c r="P42" s="46">
        <v>0</v>
      </c>
      <c r="Q42" s="46">
        <v>0</v>
      </c>
      <c r="R42" s="46">
        <v>0</v>
      </c>
      <c r="S42" s="46">
        <v>0</v>
      </c>
      <c r="T42" s="47">
        <v>0</v>
      </c>
      <c r="U42" s="48">
        <v>0</v>
      </c>
    </row>
    <row r="43" spans="1:21" x14ac:dyDescent="0.2">
      <c r="A43" s="45">
        <v>0</v>
      </c>
      <c r="B43" s="46">
        <v>0</v>
      </c>
      <c r="C43" s="46">
        <v>0</v>
      </c>
      <c r="D43" s="56" t="str">
        <v/>
      </c>
      <c r="E43" s="45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7">
        <v>0</v>
      </c>
      <c r="P43" s="46">
        <v>0</v>
      </c>
      <c r="Q43" s="46">
        <v>0</v>
      </c>
      <c r="R43" s="46">
        <v>0</v>
      </c>
      <c r="S43" s="46">
        <v>0</v>
      </c>
      <c r="T43" s="47">
        <v>0</v>
      </c>
      <c r="U43" s="48">
        <v>0</v>
      </c>
    </row>
    <row r="44" spans="1:21" x14ac:dyDescent="0.2">
      <c r="A44" s="45">
        <v>0</v>
      </c>
      <c r="B44" s="46">
        <v>0</v>
      </c>
      <c r="C44" s="46">
        <v>0</v>
      </c>
      <c r="D44" s="56" t="str">
        <v/>
      </c>
      <c r="E44" s="45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7">
        <v>0</v>
      </c>
      <c r="P44" s="46">
        <v>0</v>
      </c>
      <c r="Q44" s="46">
        <v>0</v>
      </c>
      <c r="R44" s="46">
        <v>0</v>
      </c>
      <c r="S44" s="46">
        <v>0</v>
      </c>
      <c r="T44" s="47">
        <v>0</v>
      </c>
      <c r="U44" s="48">
        <v>0</v>
      </c>
    </row>
    <row r="45" spans="1:21" x14ac:dyDescent="0.2">
      <c r="A45" s="45">
        <v>0</v>
      </c>
      <c r="B45" s="46">
        <v>0</v>
      </c>
      <c r="C45" s="46">
        <v>0</v>
      </c>
      <c r="D45" s="56" t="str">
        <v/>
      </c>
      <c r="E45" s="45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7">
        <v>0</v>
      </c>
      <c r="P45" s="46">
        <v>0</v>
      </c>
      <c r="Q45" s="46">
        <v>0</v>
      </c>
      <c r="R45" s="46">
        <v>0</v>
      </c>
      <c r="S45" s="46">
        <v>0</v>
      </c>
      <c r="T45" s="47">
        <v>0</v>
      </c>
      <c r="U45" s="48">
        <v>0</v>
      </c>
    </row>
    <row r="46" spans="1:21" x14ac:dyDescent="0.2">
      <c r="A46" s="45">
        <v>0</v>
      </c>
      <c r="B46" s="46">
        <v>0</v>
      </c>
      <c r="C46" s="46">
        <v>0</v>
      </c>
      <c r="D46" s="56" t="str">
        <v/>
      </c>
      <c r="E46" s="45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7">
        <v>0</v>
      </c>
      <c r="P46" s="46">
        <v>0</v>
      </c>
      <c r="Q46" s="46">
        <v>0</v>
      </c>
      <c r="R46" s="46">
        <v>0</v>
      </c>
      <c r="S46" s="46">
        <v>0</v>
      </c>
      <c r="T46" s="47">
        <v>0</v>
      </c>
      <c r="U46" s="48">
        <v>0</v>
      </c>
    </row>
    <row r="47" spans="1:21" x14ac:dyDescent="0.2">
      <c r="A47" s="45">
        <v>0</v>
      </c>
      <c r="B47" s="46">
        <v>0</v>
      </c>
      <c r="C47" s="46">
        <v>0</v>
      </c>
      <c r="D47" s="56" t="str">
        <v/>
      </c>
      <c r="E47" s="45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7">
        <v>0</v>
      </c>
      <c r="P47" s="46">
        <v>0</v>
      </c>
      <c r="Q47" s="46">
        <v>0</v>
      </c>
      <c r="R47" s="46">
        <v>0</v>
      </c>
      <c r="S47" s="46">
        <v>0</v>
      </c>
      <c r="T47" s="47">
        <v>0</v>
      </c>
      <c r="U47" s="48">
        <v>0</v>
      </c>
    </row>
    <row r="48" spans="1:21" x14ac:dyDescent="0.2">
      <c r="A48" s="45">
        <v>0</v>
      </c>
      <c r="B48" s="46">
        <v>0</v>
      </c>
      <c r="C48" s="46">
        <v>0</v>
      </c>
      <c r="D48" s="56" t="str">
        <v/>
      </c>
      <c r="E48" s="45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7">
        <v>0</v>
      </c>
      <c r="P48" s="46">
        <v>0</v>
      </c>
      <c r="Q48" s="46">
        <v>0</v>
      </c>
      <c r="R48" s="46">
        <v>0</v>
      </c>
      <c r="S48" s="46">
        <v>0</v>
      </c>
      <c r="T48" s="47">
        <v>0</v>
      </c>
      <c r="U48" s="48">
        <v>0</v>
      </c>
    </row>
    <row r="49" spans="1:21" x14ac:dyDescent="0.2">
      <c r="A49" s="45">
        <v>0</v>
      </c>
      <c r="B49" s="46">
        <v>0</v>
      </c>
      <c r="C49" s="46">
        <v>0</v>
      </c>
      <c r="D49" s="56" t="str">
        <v/>
      </c>
      <c r="E49" s="45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7">
        <v>0</v>
      </c>
      <c r="P49" s="46">
        <v>0</v>
      </c>
      <c r="Q49" s="46">
        <v>0</v>
      </c>
      <c r="R49" s="46">
        <v>0</v>
      </c>
      <c r="S49" s="46">
        <v>0</v>
      </c>
      <c r="T49" s="47">
        <v>0</v>
      </c>
      <c r="U49" s="48">
        <v>0</v>
      </c>
    </row>
    <row r="50" spans="1:21" x14ac:dyDescent="0.2">
      <c r="A50" s="45">
        <v>0</v>
      </c>
      <c r="B50" s="46">
        <v>0</v>
      </c>
      <c r="C50" s="46">
        <v>0</v>
      </c>
      <c r="D50" s="56" t="str">
        <v/>
      </c>
      <c r="E50" s="45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7">
        <v>0</v>
      </c>
      <c r="P50" s="46">
        <v>0</v>
      </c>
      <c r="Q50" s="46">
        <v>0</v>
      </c>
      <c r="R50" s="46">
        <v>0</v>
      </c>
      <c r="S50" s="46">
        <v>0</v>
      </c>
      <c r="T50" s="47">
        <v>0</v>
      </c>
      <c r="U50" s="48">
        <v>0</v>
      </c>
    </row>
    <row r="51" spans="1:21" x14ac:dyDescent="0.2">
      <c r="A51" s="45">
        <v>0</v>
      </c>
      <c r="B51" s="46">
        <v>0</v>
      </c>
      <c r="C51" s="46">
        <v>0</v>
      </c>
      <c r="D51" s="56" t="str">
        <v/>
      </c>
      <c r="E51" s="45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7">
        <v>0</v>
      </c>
      <c r="P51" s="46">
        <v>0</v>
      </c>
      <c r="Q51" s="46">
        <v>0</v>
      </c>
      <c r="R51" s="46">
        <v>0</v>
      </c>
      <c r="S51" s="46">
        <v>0</v>
      </c>
      <c r="T51" s="47">
        <v>0</v>
      </c>
      <c r="U51" s="48">
        <v>0</v>
      </c>
    </row>
    <row r="52" spans="1:21" x14ac:dyDescent="0.2">
      <c r="A52" s="45">
        <v>0</v>
      </c>
      <c r="B52" s="46">
        <v>0</v>
      </c>
      <c r="C52" s="46">
        <v>0</v>
      </c>
      <c r="D52" s="56" t="str">
        <v/>
      </c>
      <c r="E52" s="45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7">
        <v>0</v>
      </c>
      <c r="P52" s="46">
        <v>0</v>
      </c>
      <c r="Q52" s="46">
        <v>0</v>
      </c>
      <c r="R52" s="46">
        <v>0</v>
      </c>
      <c r="S52" s="46">
        <v>0</v>
      </c>
      <c r="T52" s="47">
        <v>0</v>
      </c>
      <c r="U52" s="48">
        <v>0</v>
      </c>
    </row>
    <row r="53" spans="1:21" x14ac:dyDescent="0.2">
      <c r="A53" s="45">
        <v>0</v>
      </c>
      <c r="B53" s="46">
        <v>0</v>
      </c>
      <c r="C53" s="46">
        <v>0</v>
      </c>
      <c r="D53" s="56" t="str">
        <v/>
      </c>
      <c r="E53" s="45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7">
        <v>0</v>
      </c>
      <c r="P53" s="46">
        <v>0</v>
      </c>
      <c r="Q53" s="46">
        <v>0</v>
      </c>
      <c r="R53" s="46">
        <v>0</v>
      </c>
      <c r="S53" s="46">
        <v>0</v>
      </c>
      <c r="T53" s="47">
        <v>0</v>
      </c>
      <c r="U53" s="48">
        <v>0</v>
      </c>
    </row>
    <row r="54" spans="1:21" x14ac:dyDescent="0.2">
      <c r="A54" s="45">
        <v>0</v>
      </c>
      <c r="B54" s="46">
        <v>0</v>
      </c>
      <c r="C54" s="46">
        <v>0</v>
      </c>
      <c r="D54" s="56" t="str">
        <v/>
      </c>
      <c r="E54" s="45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7">
        <v>0</v>
      </c>
      <c r="P54" s="46">
        <v>0</v>
      </c>
      <c r="Q54" s="46">
        <v>0</v>
      </c>
      <c r="R54" s="46">
        <v>0</v>
      </c>
      <c r="S54" s="46">
        <v>0</v>
      </c>
      <c r="T54" s="47">
        <v>0</v>
      </c>
      <c r="U54" s="48">
        <v>0</v>
      </c>
    </row>
    <row r="55" spans="1:21" x14ac:dyDescent="0.2">
      <c r="A55" s="45">
        <v>0</v>
      </c>
      <c r="B55" s="46">
        <v>0</v>
      </c>
      <c r="C55" s="46">
        <v>0</v>
      </c>
      <c r="D55" s="56" t="str">
        <v/>
      </c>
      <c r="E55" s="45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7">
        <v>0</v>
      </c>
      <c r="P55" s="46">
        <v>0</v>
      </c>
      <c r="Q55" s="46">
        <v>0</v>
      </c>
      <c r="R55" s="46">
        <v>0</v>
      </c>
      <c r="S55" s="46">
        <v>0</v>
      </c>
      <c r="T55" s="47">
        <v>0</v>
      </c>
      <c r="U55" s="48">
        <v>0</v>
      </c>
    </row>
    <row r="56" spans="1:21" x14ac:dyDescent="0.2">
      <c r="A56" s="45">
        <v>0</v>
      </c>
      <c r="B56" s="46">
        <v>0</v>
      </c>
      <c r="C56" s="46">
        <v>0</v>
      </c>
      <c r="D56" s="56" t="str">
        <v/>
      </c>
      <c r="E56" s="45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7">
        <v>0</v>
      </c>
      <c r="P56" s="46">
        <v>0</v>
      </c>
      <c r="Q56" s="46">
        <v>0</v>
      </c>
      <c r="R56" s="46">
        <v>0</v>
      </c>
      <c r="S56" s="46">
        <v>0</v>
      </c>
      <c r="T56" s="47">
        <v>0</v>
      </c>
      <c r="U56" s="48">
        <v>0</v>
      </c>
    </row>
    <row r="57" spans="1:21" x14ac:dyDescent="0.2">
      <c r="A57" s="45">
        <v>0</v>
      </c>
      <c r="B57" s="46">
        <v>0</v>
      </c>
      <c r="C57" s="46">
        <v>0</v>
      </c>
      <c r="D57" s="56" t="str">
        <v/>
      </c>
      <c r="E57" s="45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7">
        <v>0</v>
      </c>
      <c r="P57" s="46">
        <v>0</v>
      </c>
      <c r="Q57" s="46">
        <v>0</v>
      </c>
      <c r="R57" s="46">
        <v>0</v>
      </c>
      <c r="S57" s="46">
        <v>0</v>
      </c>
      <c r="T57" s="47">
        <v>0</v>
      </c>
      <c r="U57" s="48">
        <v>0</v>
      </c>
    </row>
    <row r="58" spans="1:21" x14ac:dyDescent="0.2">
      <c r="A58" s="45">
        <v>0</v>
      </c>
      <c r="B58" s="46">
        <v>0</v>
      </c>
      <c r="C58" s="46">
        <v>0</v>
      </c>
      <c r="D58" s="56" t="str">
        <v/>
      </c>
      <c r="E58" s="45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7">
        <v>0</v>
      </c>
      <c r="P58" s="46">
        <v>0</v>
      </c>
      <c r="Q58" s="46">
        <v>0</v>
      </c>
      <c r="R58" s="46">
        <v>0</v>
      </c>
      <c r="S58" s="46">
        <v>0</v>
      </c>
      <c r="T58" s="47">
        <v>0</v>
      </c>
      <c r="U58" s="48">
        <v>0</v>
      </c>
    </row>
    <row r="59" spans="1:21" x14ac:dyDescent="0.2">
      <c r="A59" s="45">
        <v>0</v>
      </c>
      <c r="B59" s="46">
        <v>0</v>
      </c>
      <c r="C59" s="46">
        <v>0</v>
      </c>
      <c r="D59" s="56" t="str">
        <v/>
      </c>
      <c r="E59" s="45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7">
        <v>0</v>
      </c>
      <c r="P59" s="46">
        <v>0</v>
      </c>
      <c r="Q59" s="46">
        <v>0</v>
      </c>
      <c r="R59" s="46">
        <v>0</v>
      </c>
      <c r="S59" s="46">
        <v>0</v>
      </c>
      <c r="T59" s="47">
        <v>0</v>
      </c>
      <c r="U59" s="48">
        <v>0</v>
      </c>
    </row>
    <row r="60" spans="1:21" x14ac:dyDescent="0.2">
      <c r="A60" s="45">
        <v>0</v>
      </c>
      <c r="B60" s="46">
        <v>0</v>
      </c>
      <c r="C60" s="46">
        <v>0</v>
      </c>
      <c r="D60" s="56" t="str">
        <v/>
      </c>
      <c r="E60" s="45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7">
        <v>0</v>
      </c>
      <c r="P60" s="46">
        <v>0</v>
      </c>
      <c r="Q60" s="46">
        <v>0</v>
      </c>
      <c r="R60" s="46">
        <v>0</v>
      </c>
      <c r="S60" s="46">
        <v>0</v>
      </c>
      <c r="T60" s="47">
        <v>0</v>
      </c>
      <c r="U60" s="48">
        <v>0</v>
      </c>
    </row>
    <row r="61" spans="1:21" x14ac:dyDescent="0.2">
      <c r="A61" s="45">
        <v>0</v>
      </c>
      <c r="B61" s="46">
        <v>0</v>
      </c>
      <c r="C61" s="46">
        <v>0</v>
      </c>
      <c r="D61" s="56" t="str">
        <v/>
      </c>
      <c r="E61" s="45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7">
        <v>0</v>
      </c>
      <c r="P61" s="46">
        <v>0</v>
      </c>
      <c r="Q61" s="46">
        <v>0</v>
      </c>
      <c r="R61" s="46">
        <v>0</v>
      </c>
      <c r="S61" s="46">
        <v>0</v>
      </c>
      <c r="T61" s="47">
        <v>0</v>
      </c>
      <c r="U61" s="48">
        <v>0</v>
      </c>
    </row>
    <row r="62" spans="1:21" x14ac:dyDescent="0.2">
      <c r="A62" s="45">
        <v>0</v>
      </c>
      <c r="B62" s="46">
        <v>0</v>
      </c>
      <c r="C62" s="46">
        <v>0</v>
      </c>
      <c r="D62" s="56" t="str">
        <v/>
      </c>
      <c r="E62" s="45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7">
        <v>0</v>
      </c>
      <c r="P62" s="46">
        <v>0</v>
      </c>
      <c r="Q62" s="46">
        <v>0</v>
      </c>
      <c r="R62" s="46">
        <v>0</v>
      </c>
      <c r="S62" s="46">
        <v>0</v>
      </c>
      <c r="T62" s="47">
        <v>0</v>
      </c>
      <c r="U62" s="48">
        <v>0</v>
      </c>
    </row>
    <row r="63" spans="1:21" x14ac:dyDescent="0.2">
      <c r="A63" s="45">
        <v>0</v>
      </c>
      <c r="B63" s="46">
        <v>0</v>
      </c>
      <c r="C63" s="46">
        <v>0</v>
      </c>
      <c r="D63" s="56" t="str">
        <v/>
      </c>
      <c r="E63" s="45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7">
        <v>0</v>
      </c>
      <c r="P63" s="46">
        <v>0</v>
      </c>
      <c r="Q63" s="46">
        <v>0</v>
      </c>
      <c r="R63" s="46">
        <v>0</v>
      </c>
      <c r="S63" s="46">
        <v>0</v>
      </c>
      <c r="T63" s="47">
        <v>0</v>
      </c>
      <c r="U63" s="48">
        <v>0</v>
      </c>
    </row>
    <row r="64" spans="1:21" x14ac:dyDescent="0.2">
      <c r="A64" s="49">
        <v>0</v>
      </c>
      <c r="B64" s="50">
        <v>0</v>
      </c>
      <c r="C64" s="50">
        <v>0</v>
      </c>
      <c r="D64" s="57" t="str">
        <v/>
      </c>
      <c r="E64" s="49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50">
        <v>0</v>
      </c>
      <c r="Q64" s="50">
        <v>0</v>
      </c>
      <c r="R64" s="50">
        <v>0</v>
      </c>
      <c r="S64" s="50">
        <v>0</v>
      </c>
      <c r="T64" s="51">
        <v>0</v>
      </c>
      <c r="U64" s="52">
        <v>0</v>
      </c>
    </row>
  </sheetData>
  <sheetProtection password="CEE5" sheet="1" objects="1" scenarios="1"/>
  <mergeCells count="18">
    <mergeCell ref="A1:A4"/>
    <mergeCell ref="B1:B4"/>
    <mergeCell ref="C1:C4"/>
    <mergeCell ref="D1:D4"/>
    <mergeCell ref="E1:O1"/>
    <mergeCell ref="E3:F3"/>
    <mergeCell ref="G3:H3"/>
    <mergeCell ref="U1:U4"/>
    <mergeCell ref="E2:H2"/>
    <mergeCell ref="I2:I4"/>
    <mergeCell ref="J2:J4"/>
    <mergeCell ref="K2:L3"/>
    <mergeCell ref="M2:N3"/>
    <mergeCell ref="O2:O4"/>
    <mergeCell ref="P2:Q3"/>
    <mergeCell ref="R2:S3"/>
    <mergeCell ref="T2:T4"/>
    <mergeCell ref="P1:T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3E60-75D9-4638-B8AC-90DFBF212612}">
  <dimension ref="A1:BL21"/>
  <sheetViews>
    <sheetView zoomScale="70" zoomScaleNormal="70" workbookViewId="0">
      <selection sqref="A1:D1"/>
    </sheetView>
  </sheetViews>
  <sheetFormatPr defaultColWidth="2.296875" defaultRowHeight="13.5" x14ac:dyDescent="0.2"/>
  <cols>
    <col min="1" max="2" width="9.69921875" style="32" bestFit="1" customWidth="1"/>
    <col min="3" max="3" width="5.69921875" style="32" bestFit="1" customWidth="1"/>
    <col min="4" max="4" width="7.69921875" style="32" bestFit="1" customWidth="1"/>
    <col min="5" max="64" width="5.69921875" style="32" bestFit="1" customWidth="1"/>
    <col min="65" max="16384" width="2.296875" style="32"/>
  </cols>
  <sheetData>
    <row r="1" spans="1:64" x14ac:dyDescent="0.2">
      <c r="A1" s="353" t="s">
        <v>54</v>
      </c>
      <c r="B1" s="341"/>
      <c r="C1" s="341"/>
      <c r="D1" s="342"/>
      <c r="E1" s="65">
        <f>出荷動向回答書!AM3</f>
        <v>0</v>
      </c>
      <c r="F1" s="66">
        <f t="shared" ref="F1:AK1" si="0">E1</f>
        <v>0</v>
      </c>
      <c r="G1" s="66">
        <f t="shared" si="0"/>
        <v>0</v>
      </c>
      <c r="H1" s="66">
        <f t="shared" si="0"/>
        <v>0</v>
      </c>
      <c r="I1" s="66">
        <f t="shared" si="0"/>
        <v>0</v>
      </c>
      <c r="J1" s="66">
        <f t="shared" si="0"/>
        <v>0</v>
      </c>
      <c r="K1" s="66">
        <f t="shared" si="0"/>
        <v>0</v>
      </c>
      <c r="L1" s="66">
        <f t="shared" si="0"/>
        <v>0</v>
      </c>
      <c r="M1" s="66">
        <f t="shared" si="0"/>
        <v>0</v>
      </c>
      <c r="N1" s="66">
        <f t="shared" si="0"/>
        <v>0</v>
      </c>
      <c r="O1" s="66">
        <f t="shared" si="0"/>
        <v>0</v>
      </c>
      <c r="P1" s="66">
        <f t="shared" si="0"/>
        <v>0</v>
      </c>
      <c r="Q1" s="66">
        <f t="shared" si="0"/>
        <v>0</v>
      </c>
      <c r="R1" s="66">
        <f t="shared" si="0"/>
        <v>0</v>
      </c>
      <c r="S1" s="66">
        <f t="shared" si="0"/>
        <v>0</v>
      </c>
      <c r="T1" s="66">
        <f t="shared" si="0"/>
        <v>0</v>
      </c>
      <c r="U1" s="66">
        <f t="shared" si="0"/>
        <v>0</v>
      </c>
      <c r="V1" s="66">
        <f t="shared" si="0"/>
        <v>0</v>
      </c>
      <c r="W1" s="66">
        <f t="shared" si="0"/>
        <v>0</v>
      </c>
      <c r="X1" s="66">
        <f t="shared" si="0"/>
        <v>0</v>
      </c>
      <c r="Y1" s="66">
        <f t="shared" si="0"/>
        <v>0</v>
      </c>
      <c r="Z1" s="66">
        <f t="shared" si="0"/>
        <v>0</v>
      </c>
      <c r="AA1" s="66">
        <f t="shared" si="0"/>
        <v>0</v>
      </c>
      <c r="AB1" s="66">
        <f t="shared" si="0"/>
        <v>0</v>
      </c>
      <c r="AC1" s="66">
        <f t="shared" si="0"/>
        <v>0</v>
      </c>
      <c r="AD1" s="66">
        <f t="shared" si="0"/>
        <v>0</v>
      </c>
      <c r="AE1" s="66">
        <f t="shared" si="0"/>
        <v>0</v>
      </c>
      <c r="AF1" s="66">
        <f t="shared" si="0"/>
        <v>0</v>
      </c>
      <c r="AG1" s="66">
        <f t="shared" si="0"/>
        <v>0</v>
      </c>
      <c r="AH1" s="66">
        <f t="shared" si="0"/>
        <v>0</v>
      </c>
      <c r="AI1" s="66">
        <f t="shared" si="0"/>
        <v>0</v>
      </c>
      <c r="AJ1" s="66">
        <f t="shared" si="0"/>
        <v>0</v>
      </c>
      <c r="AK1" s="66">
        <f t="shared" si="0"/>
        <v>0</v>
      </c>
      <c r="AL1" s="66">
        <f t="shared" ref="AL1:BJ1" si="1">AK1</f>
        <v>0</v>
      </c>
      <c r="AM1" s="66">
        <f t="shared" si="1"/>
        <v>0</v>
      </c>
      <c r="AN1" s="66">
        <f t="shared" si="1"/>
        <v>0</v>
      </c>
      <c r="AO1" s="66">
        <f t="shared" si="1"/>
        <v>0</v>
      </c>
      <c r="AP1" s="66">
        <f t="shared" si="1"/>
        <v>0</v>
      </c>
      <c r="AQ1" s="66">
        <f t="shared" si="1"/>
        <v>0</v>
      </c>
      <c r="AR1" s="66">
        <f t="shared" si="1"/>
        <v>0</v>
      </c>
      <c r="AS1" s="66">
        <f t="shared" si="1"/>
        <v>0</v>
      </c>
      <c r="AT1" s="66">
        <f t="shared" si="1"/>
        <v>0</v>
      </c>
      <c r="AU1" s="66">
        <f t="shared" si="1"/>
        <v>0</v>
      </c>
      <c r="AV1" s="66">
        <f t="shared" si="1"/>
        <v>0</v>
      </c>
      <c r="AW1" s="66">
        <f t="shared" si="1"/>
        <v>0</v>
      </c>
      <c r="AX1" s="66">
        <f t="shared" si="1"/>
        <v>0</v>
      </c>
      <c r="AY1" s="66">
        <f t="shared" si="1"/>
        <v>0</v>
      </c>
      <c r="AZ1" s="66">
        <f t="shared" si="1"/>
        <v>0</v>
      </c>
      <c r="BA1" s="66">
        <f t="shared" si="1"/>
        <v>0</v>
      </c>
      <c r="BB1" s="66">
        <f t="shared" si="1"/>
        <v>0</v>
      </c>
      <c r="BC1" s="66">
        <f t="shared" si="1"/>
        <v>0</v>
      </c>
      <c r="BD1" s="66">
        <f t="shared" si="1"/>
        <v>0</v>
      </c>
      <c r="BE1" s="66">
        <f t="shared" si="1"/>
        <v>0</v>
      </c>
      <c r="BF1" s="66">
        <f t="shared" si="1"/>
        <v>0</v>
      </c>
      <c r="BG1" s="66">
        <f t="shared" si="1"/>
        <v>0</v>
      </c>
      <c r="BH1" s="66">
        <f t="shared" si="1"/>
        <v>0</v>
      </c>
      <c r="BI1" s="66">
        <f t="shared" si="1"/>
        <v>0</v>
      </c>
      <c r="BJ1" s="66">
        <f t="shared" si="1"/>
        <v>0</v>
      </c>
      <c r="BK1" s="66">
        <f t="shared" ref="BK1:BK2" si="2">BJ1</f>
        <v>0</v>
      </c>
      <c r="BL1" s="67">
        <f>BK1</f>
        <v>0</v>
      </c>
    </row>
    <row r="2" spans="1:64" x14ac:dyDescent="0.2">
      <c r="A2" s="338" t="s">
        <v>55</v>
      </c>
      <c r="B2" s="339"/>
      <c r="C2" s="339"/>
      <c r="D2" s="340"/>
      <c r="E2" s="68">
        <f>出荷動向回答書!AS3</f>
        <v>0</v>
      </c>
      <c r="F2" s="69">
        <f t="shared" ref="F2:AK2" si="3">E2</f>
        <v>0</v>
      </c>
      <c r="G2" s="69">
        <f t="shared" si="3"/>
        <v>0</v>
      </c>
      <c r="H2" s="69">
        <f t="shared" si="3"/>
        <v>0</v>
      </c>
      <c r="I2" s="69">
        <f t="shared" si="3"/>
        <v>0</v>
      </c>
      <c r="J2" s="69">
        <f t="shared" si="3"/>
        <v>0</v>
      </c>
      <c r="K2" s="69">
        <f t="shared" si="3"/>
        <v>0</v>
      </c>
      <c r="L2" s="69">
        <f t="shared" si="3"/>
        <v>0</v>
      </c>
      <c r="M2" s="69">
        <f t="shared" si="3"/>
        <v>0</v>
      </c>
      <c r="N2" s="69">
        <f t="shared" si="3"/>
        <v>0</v>
      </c>
      <c r="O2" s="69">
        <f t="shared" si="3"/>
        <v>0</v>
      </c>
      <c r="P2" s="69">
        <f t="shared" si="3"/>
        <v>0</v>
      </c>
      <c r="Q2" s="69">
        <f t="shared" si="3"/>
        <v>0</v>
      </c>
      <c r="R2" s="69">
        <f t="shared" si="3"/>
        <v>0</v>
      </c>
      <c r="S2" s="69">
        <f t="shared" si="3"/>
        <v>0</v>
      </c>
      <c r="T2" s="69">
        <f t="shared" si="3"/>
        <v>0</v>
      </c>
      <c r="U2" s="69">
        <f t="shared" si="3"/>
        <v>0</v>
      </c>
      <c r="V2" s="69">
        <f t="shared" si="3"/>
        <v>0</v>
      </c>
      <c r="W2" s="69">
        <f t="shared" si="3"/>
        <v>0</v>
      </c>
      <c r="X2" s="69">
        <f t="shared" si="3"/>
        <v>0</v>
      </c>
      <c r="Y2" s="69">
        <f t="shared" si="3"/>
        <v>0</v>
      </c>
      <c r="Z2" s="69">
        <f t="shared" si="3"/>
        <v>0</v>
      </c>
      <c r="AA2" s="69">
        <f t="shared" si="3"/>
        <v>0</v>
      </c>
      <c r="AB2" s="69">
        <f t="shared" si="3"/>
        <v>0</v>
      </c>
      <c r="AC2" s="69">
        <f t="shared" si="3"/>
        <v>0</v>
      </c>
      <c r="AD2" s="69">
        <f t="shared" si="3"/>
        <v>0</v>
      </c>
      <c r="AE2" s="69">
        <f t="shared" si="3"/>
        <v>0</v>
      </c>
      <c r="AF2" s="69">
        <f t="shared" si="3"/>
        <v>0</v>
      </c>
      <c r="AG2" s="69">
        <f t="shared" si="3"/>
        <v>0</v>
      </c>
      <c r="AH2" s="69">
        <f t="shared" si="3"/>
        <v>0</v>
      </c>
      <c r="AI2" s="69">
        <f t="shared" si="3"/>
        <v>0</v>
      </c>
      <c r="AJ2" s="69">
        <f t="shared" si="3"/>
        <v>0</v>
      </c>
      <c r="AK2" s="69">
        <f t="shared" si="3"/>
        <v>0</v>
      </c>
      <c r="AL2" s="69">
        <f t="shared" ref="AL2:BJ2" si="4">AK2</f>
        <v>0</v>
      </c>
      <c r="AM2" s="69">
        <f t="shared" si="4"/>
        <v>0</v>
      </c>
      <c r="AN2" s="69">
        <f t="shared" si="4"/>
        <v>0</v>
      </c>
      <c r="AO2" s="69">
        <f t="shared" si="4"/>
        <v>0</v>
      </c>
      <c r="AP2" s="69">
        <f t="shared" si="4"/>
        <v>0</v>
      </c>
      <c r="AQ2" s="69">
        <f t="shared" si="4"/>
        <v>0</v>
      </c>
      <c r="AR2" s="69">
        <f t="shared" si="4"/>
        <v>0</v>
      </c>
      <c r="AS2" s="69">
        <f t="shared" si="4"/>
        <v>0</v>
      </c>
      <c r="AT2" s="69">
        <f t="shared" si="4"/>
        <v>0</v>
      </c>
      <c r="AU2" s="69">
        <f t="shared" si="4"/>
        <v>0</v>
      </c>
      <c r="AV2" s="69">
        <f t="shared" si="4"/>
        <v>0</v>
      </c>
      <c r="AW2" s="69">
        <f t="shared" si="4"/>
        <v>0</v>
      </c>
      <c r="AX2" s="69">
        <f t="shared" si="4"/>
        <v>0</v>
      </c>
      <c r="AY2" s="69">
        <f t="shared" si="4"/>
        <v>0</v>
      </c>
      <c r="AZ2" s="69">
        <f t="shared" si="4"/>
        <v>0</v>
      </c>
      <c r="BA2" s="69">
        <f t="shared" si="4"/>
        <v>0</v>
      </c>
      <c r="BB2" s="69">
        <f t="shared" si="4"/>
        <v>0</v>
      </c>
      <c r="BC2" s="69">
        <f t="shared" si="4"/>
        <v>0</v>
      </c>
      <c r="BD2" s="69">
        <f t="shared" si="4"/>
        <v>0</v>
      </c>
      <c r="BE2" s="69">
        <f t="shared" si="4"/>
        <v>0</v>
      </c>
      <c r="BF2" s="69">
        <f t="shared" si="4"/>
        <v>0</v>
      </c>
      <c r="BG2" s="69">
        <f t="shared" si="4"/>
        <v>0</v>
      </c>
      <c r="BH2" s="69">
        <f t="shared" si="4"/>
        <v>0</v>
      </c>
      <c r="BI2" s="69">
        <f t="shared" si="4"/>
        <v>0</v>
      </c>
      <c r="BJ2" s="69">
        <f t="shared" si="4"/>
        <v>0</v>
      </c>
      <c r="BK2" s="69">
        <f t="shared" si="2"/>
        <v>0</v>
      </c>
      <c r="BL2" s="70">
        <f>BK2</f>
        <v>0</v>
      </c>
    </row>
    <row r="3" spans="1:64" x14ac:dyDescent="0.2">
      <c r="A3" s="338" t="s">
        <v>56</v>
      </c>
      <c r="B3" s="339"/>
      <c r="C3" s="339"/>
      <c r="D3" s="340"/>
      <c r="E3" s="68">
        <f>出荷動向回答書!H23</f>
        <v>0</v>
      </c>
      <c r="F3" s="69">
        <f>出荷動向回答書!N23</f>
        <v>0</v>
      </c>
      <c r="G3" s="69">
        <f>出荷動向回答書!T23</f>
        <v>0</v>
      </c>
      <c r="H3" s="69">
        <f>出荷動向回答書!Z23</f>
        <v>0</v>
      </c>
      <c r="I3" s="69">
        <f>出荷動向回答書!AF23</f>
        <v>0</v>
      </c>
      <c r="J3" s="69">
        <f>出荷動向回答書!AL23</f>
        <v>0</v>
      </c>
      <c r="K3" s="69">
        <f>出荷動向回答書!H65</f>
        <v>0</v>
      </c>
      <c r="L3" s="69">
        <f>出荷動向回答書!N65</f>
        <v>0</v>
      </c>
      <c r="M3" s="69">
        <f>出荷動向回答書!T65</f>
        <v>0</v>
      </c>
      <c r="N3" s="69">
        <f>出荷動向回答書!Z65</f>
        <v>0</v>
      </c>
      <c r="O3" s="69">
        <f>出荷動向回答書!AF65</f>
        <v>0</v>
      </c>
      <c r="P3" s="69">
        <f>出荷動向回答書!AL65</f>
        <v>0</v>
      </c>
      <c r="Q3" s="69">
        <f>出荷動向回答書!H107</f>
        <v>0</v>
      </c>
      <c r="R3" s="69">
        <f>出荷動向回答書!N107</f>
        <v>0</v>
      </c>
      <c r="S3" s="69">
        <f>出荷動向回答書!T107</f>
        <v>0</v>
      </c>
      <c r="T3" s="69">
        <f>出荷動向回答書!Z107</f>
        <v>0</v>
      </c>
      <c r="U3" s="69">
        <f>出荷動向回答書!AF107</f>
        <v>0</v>
      </c>
      <c r="V3" s="69">
        <f>出荷動向回答書!AL107</f>
        <v>0</v>
      </c>
      <c r="W3" s="69">
        <f>出荷動向回答書!H149</f>
        <v>0</v>
      </c>
      <c r="X3" s="69">
        <f>出荷動向回答書!N149</f>
        <v>0</v>
      </c>
      <c r="Y3" s="69">
        <f>出荷動向回答書!T149</f>
        <v>0</v>
      </c>
      <c r="Z3" s="69">
        <f>出荷動向回答書!Z149</f>
        <v>0</v>
      </c>
      <c r="AA3" s="69">
        <f>出荷動向回答書!AF149</f>
        <v>0</v>
      </c>
      <c r="AB3" s="69">
        <f>出荷動向回答書!AL149</f>
        <v>0</v>
      </c>
      <c r="AC3" s="69">
        <f>出荷動向回答書!H191</f>
        <v>0</v>
      </c>
      <c r="AD3" s="69">
        <f>出荷動向回答書!N191</f>
        <v>0</v>
      </c>
      <c r="AE3" s="69">
        <f>出荷動向回答書!T191</f>
        <v>0</v>
      </c>
      <c r="AF3" s="69">
        <f>出荷動向回答書!Z191</f>
        <v>0</v>
      </c>
      <c r="AG3" s="69">
        <f>出荷動向回答書!AF191</f>
        <v>0</v>
      </c>
      <c r="AH3" s="69">
        <f>出荷動向回答書!AL191</f>
        <v>0</v>
      </c>
      <c r="AI3" s="69">
        <f>出荷動向回答書!H233</f>
        <v>0</v>
      </c>
      <c r="AJ3" s="69">
        <f>出荷動向回答書!N233</f>
        <v>0</v>
      </c>
      <c r="AK3" s="69">
        <f>出荷動向回答書!T233</f>
        <v>0</v>
      </c>
      <c r="AL3" s="69">
        <f>出荷動向回答書!Z233</f>
        <v>0</v>
      </c>
      <c r="AM3" s="69">
        <f>出荷動向回答書!AF233</f>
        <v>0</v>
      </c>
      <c r="AN3" s="69">
        <f>出荷動向回答書!AL233</f>
        <v>0</v>
      </c>
      <c r="AO3" s="69">
        <f>出荷動向回答書!H275</f>
        <v>0</v>
      </c>
      <c r="AP3" s="69">
        <f>出荷動向回答書!N275</f>
        <v>0</v>
      </c>
      <c r="AQ3" s="69">
        <f>出荷動向回答書!T275</f>
        <v>0</v>
      </c>
      <c r="AR3" s="69">
        <f>出荷動向回答書!Z275</f>
        <v>0</v>
      </c>
      <c r="AS3" s="69">
        <f>出荷動向回答書!AF275</f>
        <v>0</v>
      </c>
      <c r="AT3" s="69">
        <f>出荷動向回答書!AL275</f>
        <v>0</v>
      </c>
      <c r="AU3" s="69">
        <f>出荷動向回答書!H317</f>
        <v>0</v>
      </c>
      <c r="AV3" s="69">
        <f>出荷動向回答書!N317</f>
        <v>0</v>
      </c>
      <c r="AW3" s="69">
        <f>出荷動向回答書!T317</f>
        <v>0</v>
      </c>
      <c r="AX3" s="69">
        <f>出荷動向回答書!Z317</f>
        <v>0</v>
      </c>
      <c r="AY3" s="69">
        <f>出荷動向回答書!AF317</f>
        <v>0</v>
      </c>
      <c r="AZ3" s="69">
        <f>出荷動向回答書!AL317</f>
        <v>0</v>
      </c>
      <c r="BA3" s="69">
        <f>出荷動向回答書!H359</f>
        <v>0</v>
      </c>
      <c r="BB3" s="69">
        <f>出荷動向回答書!N359</f>
        <v>0</v>
      </c>
      <c r="BC3" s="69">
        <f>出荷動向回答書!T359</f>
        <v>0</v>
      </c>
      <c r="BD3" s="69">
        <f>出荷動向回答書!Z359</f>
        <v>0</v>
      </c>
      <c r="BE3" s="69">
        <f>出荷動向回答書!AF359</f>
        <v>0</v>
      </c>
      <c r="BF3" s="69">
        <f>出荷動向回答書!AL359</f>
        <v>0</v>
      </c>
      <c r="BG3" s="69">
        <f>出荷動向回答書!H401</f>
        <v>0</v>
      </c>
      <c r="BH3" s="69">
        <f>出荷動向回答書!N401</f>
        <v>0</v>
      </c>
      <c r="BI3" s="69">
        <f>出荷動向回答書!T401</f>
        <v>0</v>
      </c>
      <c r="BJ3" s="69">
        <f>出荷動向回答書!Z401</f>
        <v>0</v>
      </c>
      <c r="BK3" s="69">
        <f>出荷動向回答書!AF401</f>
        <v>0</v>
      </c>
      <c r="BL3" s="70">
        <f>出荷動向回答書!AL401</f>
        <v>0</v>
      </c>
    </row>
    <row r="4" spans="1:64" x14ac:dyDescent="0.2">
      <c r="A4" s="343" t="s">
        <v>57</v>
      </c>
      <c r="B4" s="344"/>
      <c r="C4" s="344"/>
      <c r="D4" s="345"/>
      <c r="E4" s="68" t="str">
        <f>出荷動向回答書!H24</f>
        <v/>
      </c>
      <c r="F4" s="69" t="str">
        <f>出荷動向回答書!N24</f>
        <v/>
      </c>
      <c r="G4" s="69" t="str">
        <f>出荷動向回答書!T24</f>
        <v/>
      </c>
      <c r="H4" s="69" t="str">
        <f>出荷動向回答書!Z24</f>
        <v/>
      </c>
      <c r="I4" s="69" t="str">
        <f>出荷動向回答書!AF24</f>
        <v/>
      </c>
      <c r="J4" s="69" t="str">
        <f>出荷動向回答書!AL24</f>
        <v/>
      </c>
      <c r="K4" s="69" t="str">
        <f>出荷動向回答書!H66</f>
        <v/>
      </c>
      <c r="L4" s="69" t="str">
        <f>出荷動向回答書!N66</f>
        <v/>
      </c>
      <c r="M4" s="69" t="str">
        <f>出荷動向回答書!T66</f>
        <v/>
      </c>
      <c r="N4" s="69" t="str">
        <f>出荷動向回答書!Z66</f>
        <v/>
      </c>
      <c r="O4" s="69" t="str">
        <f>出荷動向回答書!AF66</f>
        <v/>
      </c>
      <c r="P4" s="69" t="str">
        <f>出荷動向回答書!AL66</f>
        <v/>
      </c>
      <c r="Q4" s="69" t="str">
        <f>出荷動向回答書!H108</f>
        <v/>
      </c>
      <c r="R4" s="69" t="str">
        <f>出荷動向回答書!N108</f>
        <v/>
      </c>
      <c r="S4" s="69" t="str">
        <f>出荷動向回答書!T108</f>
        <v/>
      </c>
      <c r="T4" s="69" t="str">
        <f>出荷動向回答書!Z108</f>
        <v/>
      </c>
      <c r="U4" s="69" t="str">
        <f>出荷動向回答書!AF108</f>
        <v/>
      </c>
      <c r="V4" s="69" t="str">
        <f>出荷動向回答書!AL108</f>
        <v/>
      </c>
      <c r="W4" s="69" t="str">
        <f>出荷動向回答書!H150</f>
        <v/>
      </c>
      <c r="X4" s="69" t="str">
        <f>出荷動向回答書!N150</f>
        <v/>
      </c>
      <c r="Y4" s="69" t="str">
        <f>出荷動向回答書!T150</f>
        <v/>
      </c>
      <c r="Z4" s="69" t="str">
        <f>出荷動向回答書!Z150</f>
        <v/>
      </c>
      <c r="AA4" s="69" t="str">
        <f>出荷動向回答書!AF150</f>
        <v/>
      </c>
      <c r="AB4" s="69" t="str">
        <f>出荷動向回答書!AL150</f>
        <v/>
      </c>
      <c r="AC4" s="69" t="str">
        <f>出荷動向回答書!H192</f>
        <v/>
      </c>
      <c r="AD4" s="69" t="str">
        <f>出荷動向回答書!N192</f>
        <v/>
      </c>
      <c r="AE4" s="69" t="str">
        <f>出荷動向回答書!T192</f>
        <v/>
      </c>
      <c r="AF4" s="69" t="str">
        <f>出荷動向回答書!Z192</f>
        <v/>
      </c>
      <c r="AG4" s="69" t="str">
        <f>出荷動向回答書!AF192</f>
        <v/>
      </c>
      <c r="AH4" s="69" t="str">
        <f>出荷動向回答書!AL192</f>
        <v/>
      </c>
      <c r="AI4" s="69" t="str">
        <f>出荷動向回答書!H234</f>
        <v/>
      </c>
      <c r="AJ4" s="69" t="str">
        <f>出荷動向回答書!N234</f>
        <v/>
      </c>
      <c r="AK4" s="69" t="str">
        <f>出荷動向回答書!T234</f>
        <v/>
      </c>
      <c r="AL4" s="69" t="str">
        <f>出荷動向回答書!Z234</f>
        <v/>
      </c>
      <c r="AM4" s="69" t="str">
        <f>出荷動向回答書!AF234</f>
        <v/>
      </c>
      <c r="AN4" s="69" t="str">
        <f>出荷動向回答書!AL234</f>
        <v/>
      </c>
      <c r="AO4" s="69" t="str">
        <f>出荷動向回答書!H276</f>
        <v/>
      </c>
      <c r="AP4" s="69" t="str">
        <f>出荷動向回答書!N276</f>
        <v/>
      </c>
      <c r="AQ4" s="69" t="str">
        <f>出荷動向回答書!T276</f>
        <v/>
      </c>
      <c r="AR4" s="69" t="str">
        <f>出荷動向回答書!Z276</f>
        <v/>
      </c>
      <c r="AS4" s="69" t="str">
        <f>出荷動向回答書!AF276</f>
        <v/>
      </c>
      <c r="AT4" s="69" t="str">
        <f>出荷動向回答書!AL276</f>
        <v/>
      </c>
      <c r="AU4" s="69" t="str">
        <f>出荷動向回答書!H318</f>
        <v/>
      </c>
      <c r="AV4" s="69" t="str">
        <f>出荷動向回答書!N318</f>
        <v/>
      </c>
      <c r="AW4" s="69" t="str">
        <f>出荷動向回答書!T318</f>
        <v/>
      </c>
      <c r="AX4" s="69" t="str">
        <f>出荷動向回答書!Z318</f>
        <v/>
      </c>
      <c r="AY4" s="69" t="str">
        <f>出荷動向回答書!AF318</f>
        <v/>
      </c>
      <c r="AZ4" s="69" t="str">
        <f>出荷動向回答書!AL318</f>
        <v/>
      </c>
      <c r="BA4" s="69" t="str">
        <f>出荷動向回答書!H360</f>
        <v/>
      </c>
      <c r="BB4" s="69" t="str">
        <f>出荷動向回答書!N360</f>
        <v/>
      </c>
      <c r="BC4" s="69" t="str">
        <f>出荷動向回答書!T360</f>
        <v/>
      </c>
      <c r="BD4" s="69" t="str">
        <f>出荷動向回答書!Z360</f>
        <v/>
      </c>
      <c r="BE4" s="69" t="str">
        <f>出荷動向回答書!AF360</f>
        <v/>
      </c>
      <c r="BF4" s="69" t="str">
        <f>出荷動向回答書!AL360</f>
        <v/>
      </c>
      <c r="BG4" s="69" t="str">
        <f>出荷動向回答書!H402</f>
        <v/>
      </c>
      <c r="BH4" s="69" t="str">
        <f>出荷動向回答書!N402</f>
        <v/>
      </c>
      <c r="BI4" s="69" t="str">
        <f>出荷動向回答書!T402</f>
        <v/>
      </c>
      <c r="BJ4" s="69" t="str">
        <f>出荷動向回答書!Z402</f>
        <v/>
      </c>
      <c r="BK4" s="69" t="str">
        <f>出荷動向回答書!AF402</f>
        <v/>
      </c>
      <c r="BL4" s="70" t="str">
        <f>出荷動向回答書!AL402</f>
        <v/>
      </c>
    </row>
    <row r="5" spans="1:64" x14ac:dyDescent="0.2">
      <c r="A5" s="347" t="s">
        <v>109</v>
      </c>
      <c r="B5" s="341" t="s">
        <v>111</v>
      </c>
      <c r="C5" s="341" t="s">
        <v>107</v>
      </c>
      <c r="D5" s="71" t="s">
        <v>71</v>
      </c>
      <c r="E5" s="72">
        <f>出荷動向回答書!H25</f>
        <v>0</v>
      </c>
      <c r="F5" s="73">
        <f>出荷動向回答書!N25</f>
        <v>0</v>
      </c>
      <c r="G5" s="73">
        <f>出荷動向回答書!T25</f>
        <v>0</v>
      </c>
      <c r="H5" s="73">
        <f>出荷動向回答書!Z25</f>
        <v>0</v>
      </c>
      <c r="I5" s="73">
        <f>出荷動向回答書!AF25</f>
        <v>0</v>
      </c>
      <c r="J5" s="73">
        <f>出荷動向回答書!AL25</f>
        <v>0</v>
      </c>
      <c r="K5" s="73">
        <f>出荷動向回答書!H67</f>
        <v>0</v>
      </c>
      <c r="L5" s="73">
        <f>出荷動向回答書!N67</f>
        <v>0</v>
      </c>
      <c r="M5" s="73">
        <f>出荷動向回答書!T67</f>
        <v>0</v>
      </c>
      <c r="N5" s="73">
        <f>出荷動向回答書!Z67</f>
        <v>0</v>
      </c>
      <c r="O5" s="73">
        <f>出荷動向回答書!AF67</f>
        <v>0</v>
      </c>
      <c r="P5" s="73">
        <f>出荷動向回答書!AL67</f>
        <v>0</v>
      </c>
      <c r="Q5" s="73">
        <f>出荷動向回答書!H109</f>
        <v>0</v>
      </c>
      <c r="R5" s="73">
        <f>出荷動向回答書!N109</f>
        <v>0</v>
      </c>
      <c r="S5" s="73">
        <f>出荷動向回答書!T109</f>
        <v>0</v>
      </c>
      <c r="T5" s="73">
        <f>出荷動向回答書!Z109</f>
        <v>0</v>
      </c>
      <c r="U5" s="73">
        <f>出荷動向回答書!AF109</f>
        <v>0</v>
      </c>
      <c r="V5" s="73">
        <f>出荷動向回答書!AL109</f>
        <v>0</v>
      </c>
      <c r="W5" s="73">
        <f>出荷動向回答書!H151</f>
        <v>0</v>
      </c>
      <c r="X5" s="73">
        <f>出荷動向回答書!N151</f>
        <v>0</v>
      </c>
      <c r="Y5" s="73">
        <f>出荷動向回答書!T151</f>
        <v>0</v>
      </c>
      <c r="Z5" s="73">
        <f>出荷動向回答書!Z151</f>
        <v>0</v>
      </c>
      <c r="AA5" s="73">
        <f>出荷動向回答書!AF151</f>
        <v>0</v>
      </c>
      <c r="AB5" s="73">
        <f>出荷動向回答書!AL151</f>
        <v>0</v>
      </c>
      <c r="AC5" s="73">
        <f>出荷動向回答書!H193</f>
        <v>0</v>
      </c>
      <c r="AD5" s="73">
        <f>出荷動向回答書!N193</f>
        <v>0</v>
      </c>
      <c r="AE5" s="73">
        <f>出荷動向回答書!T193</f>
        <v>0</v>
      </c>
      <c r="AF5" s="73">
        <f>出荷動向回答書!Z193</f>
        <v>0</v>
      </c>
      <c r="AG5" s="73">
        <f>出荷動向回答書!AF193</f>
        <v>0</v>
      </c>
      <c r="AH5" s="73">
        <f>出荷動向回答書!AL193</f>
        <v>0</v>
      </c>
      <c r="AI5" s="73">
        <f>出荷動向回答書!H235</f>
        <v>0</v>
      </c>
      <c r="AJ5" s="73">
        <f>出荷動向回答書!N235</f>
        <v>0</v>
      </c>
      <c r="AK5" s="73">
        <f>出荷動向回答書!T235</f>
        <v>0</v>
      </c>
      <c r="AL5" s="73">
        <f>出荷動向回答書!Z235</f>
        <v>0</v>
      </c>
      <c r="AM5" s="73">
        <f>出荷動向回答書!AF235</f>
        <v>0</v>
      </c>
      <c r="AN5" s="73">
        <f>出荷動向回答書!AL235</f>
        <v>0</v>
      </c>
      <c r="AO5" s="73">
        <f>出荷動向回答書!H277</f>
        <v>0</v>
      </c>
      <c r="AP5" s="73">
        <f>出荷動向回答書!N277</f>
        <v>0</v>
      </c>
      <c r="AQ5" s="73">
        <f>出荷動向回答書!T277</f>
        <v>0</v>
      </c>
      <c r="AR5" s="73">
        <f>出荷動向回答書!Z277</f>
        <v>0</v>
      </c>
      <c r="AS5" s="73">
        <f>出荷動向回答書!AF277</f>
        <v>0</v>
      </c>
      <c r="AT5" s="73">
        <f>出荷動向回答書!AL277</f>
        <v>0</v>
      </c>
      <c r="AU5" s="73">
        <f>出荷動向回答書!H319</f>
        <v>0</v>
      </c>
      <c r="AV5" s="73">
        <f>出荷動向回答書!N319</f>
        <v>0</v>
      </c>
      <c r="AW5" s="73">
        <f>出荷動向回答書!T319</f>
        <v>0</v>
      </c>
      <c r="AX5" s="73">
        <f>出荷動向回答書!Z319</f>
        <v>0</v>
      </c>
      <c r="AY5" s="73">
        <f>出荷動向回答書!AF319</f>
        <v>0</v>
      </c>
      <c r="AZ5" s="73">
        <f>出荷動向回答書!AL319</f>
        <v>0</v>
      </c>
      <c r="BA5" s="73">
        <f>出荷動向回答書!H361</f>
        <v>0</v>
      </c>
      <c r="BB5" s="73">
        <f>出荷動向回答書!N361</f>
        <v>0</v>
      </c>
      <c r="BC5" s="73">
        <f>出荷動向回答書!T361</f>
        <v>0</v>
      </c>
      <c r="BD5" s="73">
        <f>出荷動向回答書!Z361</f>
        <v>0</v>
      </c>
      <c r="BE5" s="73">
        <f>出荷動向回答書!AF361</f>
        <v>0</v>
      </c>
      <c r="BF5" s="73">
        <f>出荷動向回答書!AL361</f>
        <v>0</v>
      </c>
      <c r="BG5" s="73">
        <f>出荷動向回答書!H403</f>
        <v>0</v>
      </c>
      <c r="BH5" s="73">
        <f>出荷動向回答書!N403</f>
        <v>0</v>
      </c>
      <c r="BI5" s="73">
        <f>出荷動向回答書!T403</f>
        <v>0</v>
      </c>
      <c r="BJ5" s="73">
        <f>出荷動向回答書!Z403</f>
        <v>0</v>
      </c>
      <c r="BK5" s="73">
        <f>出荷動向回答書!AF403</f>
        <v>0</v>
      </c>
      <c r="BL5" s="74">
        <f>出荷動向回答書!AL403</f>
        <v>0</v>
      </c>
    </row>
    <row r="6" spans="1:64" x14ac:dyDescent="0.2">
      <c r="A6" s="346"/>
      <c r="B6" s="339"/>
      <c r="C6" s="339"/>
      <c r="D6" s="75" t="s">
        <v>72</v>
      </c>
      <c r="E6" s="76">
        <f>出荷動向回答書!H26</f>
        <v>0</v>
      </c>
      <c r="F6" s="77">
        <f>出荷動向回答書!N26</f>
        <v>0</v>
      </c>
      <c r="G6" s="77">
        <f>出荷動向回答書!T26</f>
        <v>0</v>
      </c>
      <c r="H6" s="77">
        <f>出荷動向回答書!Z26</f>
        <v>0</v>
      </c>
      <c r="I6" s="77">
        <f>出荷動向回答書!AF26</f>
        <v>0</v>
      </c>
      <c r="J6" s="77">
        <f>出荷動向回答書!AL26</f>
        <v>0</v>
      </c>
      <c r="K6" s="77">
        <f>出荷動向回答書!H68</f>
        <v>0</v>
      </c>
      <c r="L6" s="77">
        <f>出荷動向回答書!N68</f>
        <v>0</v>
      </c>
      <c r="M6" s="77">
        <f>出荷動向回答書!T68</f>
        <v>0</v>
      </c>
      <c r="N6" s="77">
        <f>出荷動向回答書!Z68</f>
        <v>0</v>
      </c>
      <c r="O6" s="77">
        <f>出荷動向回答書!AF68</f>
        <v>0</v>
      </c>
      <c r="P6" s="77">
        <f>出荷動向回答書!AL68</f>
        <v>0</v>
      </c>
      <c r="Q6" s="77">
        <f>出荷動向回答書!H110</f>
        <v>0</v>
      </c>
      <c r="R6" s="77">
        <f>出荷動向回答書!N110</f>
        <v>0</v>
      </c>
      <c r="S6" s="77">
        <f>出荷動向回答書!T110</f>
        <v>0</v>
      </c>
      <c r="T6" s="77">
        <f>出荷動向回答書!Z110</f>
        <v>0</v>
      </c>
      <c r="U6" s="77">
        <f>出荷動向回答書!AF110</f>
        <v>0</v>
      </c>
      <c r="V6" s="77">
        <f>出荷動向回答書!AL110</f>
        <v>0</v>
      </c>
      <c r="W6" s="77">
        <f>出荷動向回答書!H152</f>
        <v>0</v>
      </c>
      <c r="X6" s="77">
        <f>出荷動向回答書!N152</f>
        <v>0</v>
      </c>
      <c r="Y6" s="77">
        <f>出荷動向回答書!T152</f>
        <v>0</v>
      </c>
      <c r="Z6" s="77">
        <f>出荷動向回答書!Z152</f>
        <v>0</v>
      </c>
      <c r="AA6" s="77">
        <f>出荷動向回答書!AF152</f>
        <v>0</v>
      </c>
      <c r="AB6" s="77">
        <f>出荷動向回答書!AL152</f>
        <v>0</v>
      </c>
      <c r="AC6" s="77">
        <f>出荷動向回答書!H194</f>
        <v>0</v>
      </c>
      <c r="AD6" s="77">
        <f>出荷動向回答書!N194</f>
        <v>0</v>
      </c>
      <c r="AE6" s="77">
        <f>出荷動向回答書!T194</f>
        <v>0</v>
      </c>
      <c r="AF6" s="77">
        <f>出荷動向回答書!Z194</f>
        <v>0</v>
      </c>
      <c r="AG6" s="77">
        <f>出荷動向回答書!AF194</f>
        <v>0</v>
      </c>
      <c r="AH6" s="77">
        <f>出荷動向回答書!AL194</f>
        <v>0</v>
      </c>
      <c r="AI6" s="77">
        <f>出荷動向回答書!H236</f>
        <v>0</v>
      </c>
      <c r="AJ6" s="77">
        <f>出荷動向回答書!N236</f>
        <v>0</v>
      </c>
      <c r="AK6" s="77">
        <f>出荷動向回答書!T236</f>
        <v>0</v>
      </c>
      <c r="AL6" s="77">
        <f>出荷動向回答書!Z236</f>
        <v>0</v>
      </c>
      <c r="AM6" s="77">
        <f>出荷動向回答書!AF236</f>
        <v>0</v>
      </c>
      <c r="AN6" s="77">
        <f>出荷動向回答書!AL236</f>
        <v>0</v>
      </c>
      <c r="AO6" s="77">
        <f>出荷動向回答書!H278</f>
        <v>0</v>
      </c>
      <c r="AP6" s="77">
        <f>出荷動向回答書!N278</f>
        <v>0</v>
      </c>
      <c r="AQ6" s="77">
        <f>出荷動向回答書!T278</f>
        <v>0</v>
      </c>
      <c r="AR6" s="77">
        <f>出荷動向回答書!Z278</f>
        <v>0</v>
      </c>
      <c r="AS6" s="77">
        <f>出荷動向回答書!AF278</f>
        <v>0</v>
      </c>
      <c r="AT6" s="77">
        <f>出荷動向回答書!AL278</f>
        <v>0</v>
      </c>
      <c r="AU6" s="77">
        <f>出荷動向回答書!H320</f>
        <v>0</v>
      </c>
      <c r="AV6" s="77">
        <f>出荷動向回答書!N320</f>
        <v>0</v>
      </c>
      <c r="AW6" s="77">
        <f>出荷動向回答書!T320</f>
        <v>0</v>
      </c>
      <c r="AX6" s="77">
        <f>出荷動向回答書!Z320</f>
        <v>0</v>
      </c>
      <c r="AY6" s="77">
        <f>出荷動向回答書!AF320</f>
        <v>0</v>
      </c>
      <c r="AZ6" s="77">
        <f>出荷動向回答書!AL320</f>
        <v>0</v>
      </c>
      <c r="BA6" s="77">
        <f>出荷動向回答書!H362</f>
        <v>0</v>
      </c>
      <c r="BB6" s="77">
        <f>出荷動向回答書!N362</f>
        <v>0</v>
      </c>
      <c r="BC6" s="77">
        <f>出荷動向回答書!T362</f>
        <v>0</v>
      </c>
      <c r="BD6" s="77">
        <f>出荷動向回答書!Z362</f>
        <v>0</v>
      </c>
      <c r="BE6" s="77">
        <f>出荷動向回答書!AF362</f>
        <v>0</v>
      </c>
      <c r="BF6" s="77">
        <f>出荷動向回答書!AL362</f>
        <v>0</v>
      </c>
      <c r="BG6" s="77">
        <f>出荷動向回答書!H404</f>
        <v>0</v>
      </c>
      <c r="BH6" s="77">
        <f>出荷動向回答書!N404</f>
        <v>0</v>
      </c>
      <c r="BI6" s="77">
        <f>出荷動向回答書!T404</f>
        <v>0</v>
      </c>
      <c r="BJ6" s="77">
        <f>出荷動向回答書!Z404</f>
        <v>0</v>
      </c>
      <c r="BK6" s="77">
        <f>出荷動向回答書!AF404</f>
        <v>0</v>
      </c>
      <c r="BL6" s="78">
        <f>出荷動向回答書!AL404</f>
        <v>0</v>
      </c>
    </row>
    <row r="7" spans="1:64" x14ac:dyDescent="0.2">
      <c r="A7" s="346"/>
      <c r="B7" s="339"/>
      <c r="C7" s="339" t="s">
        <v>108</v>
      </c>
      <c r="D7" s="75" t="s">
        <v>73</v>
      </c>
      <c r="E7" s="76">
        <f>出荷動向回答書!H27</f>
        <v>0</v>
      </c>
      <c r="F7" s="77">
        <f>出荷動向回答書!N27</f>
        <v>0</v>
      </c>
      <c r="G7" s="77">
        <f>出荷動向回答書!T27</f>
        <v>0</v>
      </c>
      <c r="H7" s="77">
        <f>出荷動向回答書!Z27</f>
        <v>0</v>
      </c>
      <c r="I7" s="77">
        <f>出荷動向回答書!AF27</f>
        <v>0</v>
      </c>
      <c r="J7" s="77">
        <f>出荷動向回答書!AL27</f>
        <v>0</v>
      </c>
      <c r="K7" s="77">
        <f>出荷動向回答書!H69</f>
        <v>0</v>
      </c>
      <c r="L7" s="77">
        <f>出荷動向回答書!N69</f>
        <v>0</v>
      </c>
      <c r="M7" s="77">
        <f>出荷動向回答書!T69</f>
        <v>0</v>
      </c>
      <c r="N7" s="77">
        <f>出荷動向回答書!Z69</f>
        <v>0</v>
      </c>
      <c r="O7" s="77">
        <f>出荷動向回答書!AF69</f>
        <v>0</v>
      </c>
      <c r="P7" s="77">
        <f>出荷動向回答書!AL69</f>
        <v>0</v>
      </c>
      <c r="Q7" s="77">
        <f>出荷動向回答書!H111</f>
        <v>0</v>
      </c>
      <c r="R7" s="77">
        <f>出荷動向回答書!N111</f>
        <v>0</v>
      </c>
      <c r="S7" s="77">
        <f>出荷動向回答書!T111</f>
        <v>0</v>
      </c>
      <c r="T7" s="77">
        <f>出荷動向回答書!Z111</f>
        <v>0</v>
      </c>
      <c r="U7" s="77">
        <f>出荷動向回答書!AF111</f>
        <v>0</v>
      </c>
      <c r="V7" s="77">
        <f>出荷動向回答書!AL111</f>
        <v>0</v>
      </c>
      <c r="W7" s="77">
        <f>出荷動向回答書!H153</f>
        <v>0</v>
      </c>
      <c r="X7" s="77">
        <f>出荷動向回答書!N153</f>
        <v>0</v>
      </c>
      <c r="Y7" s="77">
        <f>出荷動向回答書!T153</f>
        <v>0</v>
      </c>
      <c r="Z7" s="77">
        <f>出荷動向回答書!Z153</f>
        <v>0</v>
      </c>
      <c r="AA7" s="77">
        <f>出荷動向回答書!AF153</f>
        <v>0</v>
      </c>
      <c r="AB7" s="77">
        <f>出荷動向回答書!AL153</f>
        <v>0</v>
      </c>
      <c r="AC7" s="77">
        <f>出荷動向回答書!H195</f>
        <v>0</v>
      </c>
      <c r="AD7" s="77">
        <f>出荷動向回答書!N195</f>
        <v>0</v>
      </c>
      <c r="AE7" s="77">
        <f>出荷動向回答書!T195</f>
        <v>0</v>
      </c>
      <c r="AF7" s="77">
        <f>出荷動向回答書!Z195</f>
        <v>0</v>
      </c>
      <c r="AG7" s="77">
        <f>出荷動向回答書!AF195</f>
        <v>0</v>
      </c>
      <c r="AH7" s="77">
        <f>出荷動向回答書!AL195</f>
        <v>0</v>
      </c>
      <c r="AI7" s="77">
        <f>出荷動向回答書!H237</f>
        <v>0</v>
      </c>
      <c r="AJ7" s="77">
        <f>出荷動向回答書!N237</f>
        <v>0</v>
      </c>
      <c r="AK7" s="77">
        <f>出荷動向回答書!T237</f>
        <v>0</v>
      </c>
      <c r="AL7" s="77">
        <f>出荷動向回答書!Z237</f>
        <v>0</v>
      </c>
      <c r="AM7" s="77">
        <f>出荷動向回答書!AF237</f>
        <v>0</v>
      </c>
      <c r="AN7" s="77">
        <f>出荷動向回答書!AL237</f>
        <v>0</v>
      </c>
      <c r="AO7" s="77">
        <f>出荷動向回答書!H279</f>
        <v>0</v>
      </c>
      <c r="AP7" s="77">
        <f>出荷動向回答書!N279</f>
        <v>0</v>
      </c>
      <c r="AQ7" s="77">
        <f>出荷動向回答書!T279</f>
        <v>0</v>
      </c>
      <c r="AR7" s="77">
        <f>出荷動向回答書!Z279</f>
        <v>0</v>
      </c>
      <c r="AS7" s="77">
        <f>出荷動向回答書!AF279</f>
        <v>0</v>
      </c>
      <c r="AT7" s="77">
        <f>出荷動向回答書!AL279</f>
        <v>0</v>
      </c>
      <c r="AU7" s="77">
        <f>出荷動向回答書!H321</f>
        <v>0</v>
      </c>
      <c r="AV7" s="77">
        <f>出荷動向回答書!N321</f>
        <v>0</v>
      </c>
      <c r="AW7" s="77">
        <f>出荷動向回答書!T321</f>
        <v>0</v>
      </c>
      <c r="AX7" s="77">
        <f>出荷動向回答書!Z321</f>
        <v>0</v>
      </c>
      <c r="AY7" s="77">
        <f>出荷動向回答書!AF321</f>
        <v>0</v>
      </c>
      <c r="AZ7" s="77">
        <f>出荷動向回答書!AL321</f>
        <v>0</v>
      </c>
      <c r="BA7" s="77">
        <f>出荷動向回答書!H363</f>
        <v>0</v>
      </c>
      <c r="BB7" s="77">
        <f>出荷動向回答書!N363</f>
        <v>0</v>
      </c>
      <c r="BC7" s="77">
        <f>出荷動向回答書!T363</f>
        <v>0</v>
      </c>
      <c r="BD7" s="77">
        <f>出荷動向回答書!Z363</f>
        <v>0</v>
      </c>
      <c r="BE7" s="77">
        <f>出荷動向回答書!AF363</f>
        <v>0</v>
      </c>
      <c r="BF7" s="77">
        <f>出荷動向回答書!AL363</f>
        <v>0</v>
      </c>
      <c r="BG7" s="77">
        <f>出荷動向回答書!H405</f>
        <v>0</v>
      </c>
      <c r="BH7" s="77">
        <f>出荷動向回答書!N405</f>
        <v>0</v>
      </c>
      <c r="BI7" s="77">
        <f>出荷動向回答書!T405</f>
        <v>0</v>
      </c>
      <c r="BJ7" s="77">
        <f>出荷動向回答書!Z405</f>
        <v>0</v>
      </c>
      <c r="BK7" s="77">
        <f>出荷動向回答書!AF405</f>
        <v>0</v>
      </c>
      <c r="BL7" s="78">
        <f>出荷動向回答書!AL405</f>
        <v>0</v>
      </c>
    </row>
    <row r="8" spans="1:64" x14ac:dyDescent="0.2">
      <c r="A8" s="346"/>
      <c r="B8" s="339"/>
      <c r="C8" s="339"/>
      <c r="D8" s="75" t="s">
        <v>74</v>
      </c>
      <c r="E8" s="76">
        <f>出荷動向回答書!H28</f>
        <v>0</v>
      </c>
      <c r="F8" s="77">
        <f>出荷動向回答書!N28</f>
        <v>0</v>
      </c>
      <c r="G8" s="77">
        <f>出荷動向回答書!T28</f>
        <v>0</v>
      </c>
      <c r="H8" s="77">
        <f>出荷動向回答書!Z28</f>
        <v>0</v>
      </c>
      <c r="I8" s="77">
        <f>出荷動向回答書!AF28</f>
        <v>0</v>
      </c>
      <c r="J8" s="77">
        <f>出荷動向回答書!AL28</f>
        <v>0</v>
      </c>
      <c r="K8" s="77">
        <f>出荷動向回答書!H70</f>
        <v>0</v>
      </c>
      <c r="L8" s="77">
        <f>出荷動向回答書!N70</f>
        <v>0</v>
      </c>
      <c r="M8" s="77">
        <f>出荷動向回答書!T70</f>
        <v>0</v>
      </c>
      <c r="N8" s="77">
        <f>出荷動向回答書!Z70</f>
        <v>0</v>
      </c>
      <c r="O8" s="77">
        <f>出荷動向回答書!AF70</f>
        <v>0</v>
      </c>
      <c r="P8" s="77">
        <f>出荷動向回答書!AL70</f>
        <v>0</v>
      </c>
      <c r="Q8" s="77">
        <f>出荷動向回答書!H112</f>
        <v>0</v>
      </c>
      <c r="R8" s="77">
        <f>出荷動向回答書!N112</f>
        <v>0</v>
      </c>
      <c r="S8" s="77">
        <f>出荷動向回答書!T112</f>
        <v>0</v>
      </c>
      <c r="T8" s="77">
        <f>出荷動向回答書!Z112</f>
        <v>0</v>
      </c>
      <c r="U8" s="77">
        <f>出荷動向回答書!AF112</f>
        <v>0</v>
      </c>
      <c r="V8" s="77">
        <f>出荷動向回答書!AL112</f>
        <v>0</v>
      </c>
      <c r="W8" s="77">
        <f>出荷動向回答書!H154</f>
        <v>0</v>
      </c>
      <c r="X8" s="77">
        <f>出荷動向回答書!N154</f>
        <v>0</v>
      </c>
      <c r="Y8" s="77">
        <f>出荷動向回答書!T154</f>
        <v>0</v>
      </c>
      <c r="Z8" s="77">
        <f>出荷動向回答書!Z154</f>
        <v>0</v>
      </c>
      <c r="AA8" s="77">
        <f>出荷動向回答書!AF154</f>
        <v>0</v>
      </c>
      <c r="AB8" s="77">
        <f>出荷動向回答書!AL154</f>
        <v>0</v>
      </c>
      <c r="AC8" s="77">
        <f>出荷動向回答書!H196</f>
        <v>0</v>
      </c>
      <c r="AD8" s="77">
        <f>出荷動向回答書!N196</f>
        <v>0</v>
      </c>
      <c r="AE8" s="77">
        <f>出荷動向回答書!T196</f>
        <v>0</v>
      </c>
      <c r="AF8" s="77">
        <f>出荷動向回答書!Z196</f>
        <v>0</v>
      </c>
      <c r="AG8" s="77">
        <f>出荷動向回答書!AF196</f>
        <v>0</v>
      </c>
      <c r="AH8" s="77">
        <f>出荷動向回答書!AL196</f>
        <v>0</v>
      </c>
      <c r="AI8" s="77">
        <f>出荷動向回答書!H238</f>
        <v>0</v>
      </c>
      <c r="AJ8" s="77">
        <f>出荷動向回答書!N238</f>
        <v>0</v>
      </c>
      <c r="AK8" s="77">
        <f>出荷動向回答書!T238</f>
        <v>0</v>
      </c>
      <c r="AL8" s="77">
        <f>出荷動向回答書!Z238</f>
        <v>0</v>
      </c>
      <c r="AM8" s="77">
        <f>出荷動向回答書!AF238</f>
        <v>0</v>
      </c>
      <c r="AN8" s="77">
        <f>出荷動向回答書!AL238</f>
        <v>0</v>
      </c>
      <c r="AO8" s="77">
        <f>出荷動向回答書!H280</f>
        <v>0</v>
      </c>
      <c r="AP8" s="77">
        <f>出荷動向回答書!N280</f>
        <v>0</v>
      </c>
      <c r="AQ8" s="77">
        <f>出荷動向回答書!T280</f>
        <v>0</v>
      </c>
      <c r="AR8" s="77">
        <f>出荷動向回答書!Z280</f>
        <v>0</v>
      </c>
      <c r="AS8" s="77">
        <f>出荷動向回答書!AF280</f>
        <v>0</v>
      </c>
      <c r="AT8" s="77">
        <f>出荷動向回答書!AL280</f>
        <v>0</v>
      </c>
      <c r="AU8" s="77">
        <f>出荷動向回答書!H322</f>
        <v>0</v>
      </c>
      <c r="AV8" s="77">
        <f>出荷動向回答書!N322</f>
        <v>0</v>
      </c>
      <c r="AW8" s="77">
        <f>出荷動向回答書!T322</f>
        <v>0</v>
      </c>
      <c r="AX8" s="77">
        <f>出荷動向回答書!Z322</f>
        <v>0</v>
      </c>
      <c r="AY8" s="77">
        <f>出荷動向回答書!AF322</f>
        <v>0</v>
      </c>
      <c r="AZ8" s="77">
        <f>出荷動向回答書!AL322</f>
        <v>0</v>
      </c>
      <c r="BA8" s="77">
        <f>出荷動向回答書!H364</f>
        <v>0</v>
      </c>
      <c r="BB8" s="77">
        <f>出荷動向回答書!N364</f>
        <v>0</v>
      </c>
      <c r="BC8" s="77">
        <f>出荷動向回答書!T364</f>
        <v>0</v>
      </c>
      <c r="BD8" s="77">
        <f>出荷動向回答書!Z364</f>
        <v>0</v>
      </c>
      <c r="BE8" s="77">
        <f>出荷動向回答書!AF364</f>
        <v>0</v>
      </c>
      <c r="BF8" s="77">
        <f>出荷動向回答書!AL364</f>
        <v>0</v>
      </c>
      <c r="BG8" s="77">
        <f>出荷動向回答書!H406</f>
        <v>0</v>
      </c>
      <c r="BH8" s="77">
        <f>出荷動向回答書!N406</f>
        <v>0</v>
      </c>
      <c r="BI8" s="77">
        <f>出荷動向回答書!T406</f>
        <v>0</v>
      </c>
      <c r="BJ8" s="77">
        <f>出荷動向回答書!Z406</f>
        <v>0</v>
      </c>
      <c r="BK8" s="77">
        <f>出荷動向回答書!AF406</f>
        <v>0</v>
      </c>
      <c r="BL8" s="78">
        <f>出荷動向回答書!AL406</f>
        <v>0</v>
      </c>
    </row>
    <row r="9" spans="1:64" x14ac:dyDescent="0.2">
      <c r="A9" s="346"/>
      <c r="B9" s="339" t="s">
        <v>62</v>
      </c>
      <c r="C9" s="339"/>
      <c r="D9" s="340"/>
      <c r="E9" s="76">
        <f>出荷動向回答書!H29</f>
        <v>0</v>
      </c>
      <c r="F9" s="77">
        <f>出荷動向回答書!N29</f>
        <v>0</v>
      </c>
      <c r="G9" s="77">
        <f>出荷動向回答書!T29</f>
        <v>0</v>
      </c>
      <c r="H9" s="77">
        <f>出荷動向回答書!Z29</f>
        <v>0</v>
      </c>
      <c r="I9" s="77">
        <f>出荷動向回答書!AF29</f>
        <v>0</v>
      </c>
      <c r="J9" s="77">
        <f>出荷動向回答書!AL29</f>
        <v>0</v>
      </c>
      <c r="K9" s="77">
        <f>出荷動向回答書!H71</f>
        <v>0</v>
      </c>
      <c r="L9" s="77">
        <f>出荷動向回答書!N71</f>
        <v>0</v>
      </c>
      <c r="M9" s="77">
        <f>出荷動向回答書!T71</f>
        <v>0</v>
      </c>
      <c r="N9" s="77">
        <f>出荷動向回答書!Z71</f>
        <v>0</v>
      </c>
      <c r="O9" s="77">
        <f>出荷動向回答書!AF71</f>
        <v>0</v>
      </c>
      <c r="P9" s="77">
        <f>出荷動向回答書!AL71</f>
        <v>0</v>
      </c>
      <c r="Q9" s="77">
        <f>出荷動向回答書!H113</f>
        <v>0</v>
      </c>
      <c r="R9" s="77">
        <f>出荷動向回答書!N113</f>
        <v>0</v>
      </c>
      <c r="S9" s="77">
        <f>出荷動向回答書!T113</f>
        <v>0</v>
      </c>
      <c r="T9" s="77">
        <f>出荷動向回答書!Z113</f>
        <v>0</v>
      </c>
      <c r="U9" s="77">
        <f>出荷動向回答書!AF113</f>
        <v>0</v>
      </c>
      <c r="V9" s="77">
        <f>出荷動向回答書!AL113</f>
        <v>0</v>
      </c>
      <c r="W9" s="77">
        <f>出荷動向回答書!H155</f>
        <v>0</v>
      </c>
      <c r="X9" s="77">
        <f>出荷動向回答書!N155</f>
        <v>0</v>
      </c>
      <c r="Y9" s="77">
        <f>出荷動向回答書!T155</f>
        <v>0</v>
      </c>
      <c r="Z9" s="77">
        <f>出荷動向回答書!Z155</f>
        <v>0</v>
      </c>
      <c r="AA9" s="77">
        <f>出荷動向回答書!AF155</f>
        <v>0</v>
      </c>
      <c r="AB9" s="77">
        <f>出荷動向回答書!AL155</f>
        <v>0</v>
      </c>
      <c r="AC9" s="77">
        <f>出荷動向回答書!H197</f>
        <v>0</v>
      </c>
      <c r="AD9" s="77">
        <f>出荷動向回答書!N197</f>
        <v>0</v>
      </c>
      <c r="AE9" s="77">
        <f>出荷動向回答書!T197</f>
        <v>0</v>
      </c>
      <c r="AF9" s="77">
        <f>出荷動向回答書!Z197</f>
        <v>0</v>
      </c>
      <c r="AG9" s="77">
        <f>出荷動向回答書!AF197</f>
        <v>0</v>
      </c>
      <c r="AH9" s="77">
        <f>出荷動向回答書!AL197</f>
        <v>0</v>
      </c>
      <c r="AI9" s="77">
        <f>出荷動向回答書!H239</f>
        <v>0</v>
      </c>
      <c r="AJ9" s="77">
        <f>出荷動向回答書!N239</f>
        <v>0</v>
      </c>
      <c r="AK9" s="77">
        <f>出荷動向回答書!T239</f>
        <v>0</v>
      </c>
      <c r="AL9" s="77">
        <f>出荷動向回答書!Z239</f>
        <v>0</v>
      </c>
      <c r="AM9" s="77">
        <f>出荷動向回答書!AF239</f>
        <v>0</v>
      </c>
      <c r="AN9" s="77">
        <f>出荷動向回答書!AL239</f>
        <v>0</v>
      </c>
      <c r="AO9" s="77">
        <f>出荷動向回答書!H281</f>
        <v>0</v>
      </c>
      <c r="AP9" s="77">
        <f>出荷動向回答書!N281</f>
        <v>0</v>
      </c>
      <c r="AQ9" s="77">
        <f>出荷動向回答書!T281</f>
        <v>0</v>
      </c>
      <c r="AR9" s="77">
        <f>出荷動向回答書!Z281</f>
        <v>0</v>
      </c>
      <c r="AS9" s="77">
        <f>出荷動向回答書!AF281</f>
        <v>0</v>
      </c>
      <c r="AT9" s="77">
        <f>出荷動向回答書!AL281</f>
        <v>0</v>
      </c>
      <c r="AU9" s="77">
        <f>出荷動向回答書!H323</f>
        <v>0</v>
      </c>
      <c r="AV9" s="77">
        <f>出荷動向回答書!N323</f>
        <v>0</v>
      </c>
      <c r="AW9" s="77">
        <f>出荷動向回答書!T323</f>
        <v>0</v>
      </c>
      <c r="AX9" s="77">
        <f>出荷動向回答書!Z323</f>
        <v>0</v>
      </c>
      <c r="AY9" s="77">
        <f>出荷動向回答書!AF323</f>
        <v>0</v>
      </c>
      <c r="AZ9" s="77">
        <f>出荷動向回答書!AL323</f>
        <v>0</v>
      </c>
      <c r="BA9" s="77">
        <f>出荷動向回答書!H365</f>
        <v>0</v>
      </c>
      <c r="BB9" s="77">
        <f>出荷動向回答書!N365</f>
        <v>0</v>
      </c>
      <c r="BC9" s="77">
        <f>出荷動向回答書!T365</f>
        <v>0</v>
      </c>
      <c r="BD9" s="77">
        <f>出荷動向回答書!Z365</f>
        <v>0</v>
      </c>
      <c r="BE9" s="77">
        <f>出荷動向回答書!AF365</f>
        <v>0</v>
      </c>
      <c r="BF9" s="77">
        <f>出荷動向回答書!AL365</f>
        <v>0</v>
      </c>
      <c r="BG9" s="77">
        <f>出荷動向回答書!H407</f>
        <v>0</v>
      </c>
      <c r="BH9" s="77">
        <f>出荷動向回答書!N407</f>
        <v>0</v>
      </c>
      <c r="BI9" s="77">
        <f>出荷動向回答書!T407</f>
        <v>0</v>
      </c>
      <c r="BJ9" s="77">
        <f>出荷動向回答書!Z407</f>
        <v>0</v>
      </c>
      <c r="BK9" s="77">
        <f>出荷動向回答書!AF407</f>
        <v>0</v>
      </c>
      <c r="BL9" s="78">
        <f>出荷動向回答書!AL407</f>
        <v>0</v>
      </c>
    </row>
    <row r="10" spans="1:64" x14ac:dyDescent="0.2">
      <c r="A10" s="346"/>
      <c r="B10" s="339" t="s">
        <v>63</v>
      </c>
      <c r="C10" s="339"/>
      <c r="D10" s="340"/>
      <c r="E10" s="76">
        <f>出荷動向回答書!H30</f>
        <v>0</v>
      </c>
      <c r="F10" s="77">
        <f>出荷動向回答書!N30</f>
        <v>0</v>
      </c>
      <c r="G10" s="77">
        <f>出荷動向回答書!T30</f>
        <v>0</v>
      </c>
      <c r="H10" s="77">
        <f>出荷動向回答書!Z30</f>
        <v>0</v>
      </c>
      <c r="I10" s="77">
        <f>出荷動向回答書!AF30</f>
        <v>0</v>
      </c>
      <c r="J10" s="77">
        <f>出荷動向回答書!AL30</f>
        <v>0</v>
      </c>
      <c r="K10" s="77">
        <f>出荷動向回答書!H72</f>
        <v>0</v>
      </c>
      <c r="L10" s="77">
        <f>出荷動向回答書!N72</f>
        <v>0</v>
      </c>
      <c r="M10" s="77">
        <f>出荷動向回答書!T72</f>
        <v>0</v>
      </c>
      <c r="N10" s="77">
        <f>出荷動向回答書!Z72</f>
        <v>0</v>
      </c>
      <c r="O10" s="77">
        <f>出荷動向回答書!AF72</f>
        <v>0</v>
      </c>
      <c r="P10" s="77">
        <f>出荷動向回答書!AL72</f>
        <v>0</v>
      </c>
      <c r="Q10" s="77">
        <f>出荷動向回答書!H114</f>
        <v>0</v>
      </c>
      <c r="R10" s="77">
        <f>出荷動向回答書!N114</f>
        <v>0</v>
      </c>
      <c r="S10" s="77">
        <f>出荷動向回答書!T114</f>
        <v>0</v>
      </c>
      <c r="T10" s="77">
        <f>出荷動向回答書!Z114</f>
        <v>0</v>
      </c>
      <c r="U10" s="77">
        <f>出荷動向回答書!AF114</f>
        <v>0</v>
      </c>
      <c r="V10" s="77">
        <f>出荷動向回答書!AL114</f>
        <v>0</v>
      </c>
      <c r="W10" s="77">
        <f>出荷動向回答書!H156</f>
        <v>0</v>
      </c>
      <c r="X10" s="77">
        <f>出荷動向回答書!N156</f>
        <v>0</v>
      </c>
      <c r="Y10" s="77">
        <f>出荷動向回答書!T156</f>
        <v>0</v>
      </c>
      <c r="Z10" s="77">
        <f>出荷動向回答書!Z156</f>
        <v>0</v>
      </c>
      <c r="AA10" s="77">
        <f>出荷動向回答書!AF156</f>
        <v>0</v>
      </c>
      <c r="AB10" s="77">
        <f>出荷動向回答書!AL156</f>
        <v>0</v>
      </c>
      <c r="AC10" s="77">
        <f>出荷動向回答書!H198</f>
        <v>0</v>
      </c>
      <c r="AD10" s="77">
        <f>出荷動向回答書!N198</f>
        <v>0</v>
      </c>
      <c r="AE10" s="77">
        <f>出荷動向回答書!T198</f>
        <v>0</v>
      </c>
      <c r="AF10" s="77">
        <f>出荷動向回答書!Z198</f>
        <v>0</v>
      </c>
      <c r="AG10" s="77">
        <f>出荷動向回答書!AF198</f>
        <v>0</v>
      </c>
      <c r="AH10" s="77">
        <f>出荷動向回答書!AL198</f>
        <v>0</v>
      </c>
      <c r="AI10" s="77">
        <f>出荷動向回答書!H240</f>
        <v>0</v>
      </c>
      <c r="AJ10" s="77">
        <f>出荷動向回答書!N240</f>
        <v>0</v>
      </c>
      <c r="AK10" s="77">
        <f>出荷動向回答書!T240</f>
        <v>0</v>
      </c>
      <c r="AL10" s="77">
        <f>出荷動向回答書!Z240</f>
        <v>0</v>
      </c>
      <c r="AM10" s="77">
        <f>出荷動向回答書!AF240</f>
        <v>0</v>
      </c>
      <c r="AN10" s="77">
        <f>出荷動向回答書!AL240</f>
        <v>0</v>
      </c>
      <c r="AO10" s="77">
        <f>出荷動向回答書!H282</f>
        <v>0</v>
      </c>
      <c r="AP10" s="77">
        <f>出荷動向回答書!N282</f>
        <v>0</v>
      </c>
      <c r="AQ10" s="77">
        <f>出荷動向回答書!T282</f>
        <v>0</v>
      </c>
      <c r="AR10" s="77">
        <f>出荷動向回答書!Z282</f>
        <v>0</v>
      </c>
      <c r="AS10" s="77">
        <f>出荷動向回答書!AF282</f>
        <v>0</v>
      </c>
      <c r="AT10" s="77">
        <f>出荷動向回答書!AL282</f>
        <v>0</v>
      </c>
      <c r="AU10" s="77">
        <f>出荷動向回答書!H324</f>
        <v>0</v>
      </c>
      <c r="AV10" s="77">
        <f>出荷動向回答書!N324</f>
        <v>0</v>
      </c>
      <c r="AW10" s="77">
        <f>出荷動向回答書!T324</f>
        <v>0</v>
      </c>
      <c r="AX10" s="77">
        <f>出荷動向回答書!Z324</f>
        <v>0</v>
      </c>
      <c r="AY10" s="77">
        <f>出荷動向回答書!AF324</f>
        <v>0</v>
      </c>
      <c r="AZ10" s="77">
        <f>出荷動向回答書!AL324</f>
        <v>0</v>
      </c>
      <c r="BA10" s="77">
        <f>出荷動向回答書!H366</f>
        <v>0</v>
      </c>
      <c r="BB10" s="77">
        <f>出荷動向回答書!N366</f>
        <v>0</v>
      </c>
      <c r="BC10" s="77">
        <f>出荷動向回答書!T366</f>
        <v>0</v>
      </c>
      <c r="BD10" s="77">
        <f>出荷動向回答書!Z366</f>
        <v>0</v>
      </c>
      <c r="BE10" s="77">
        <f>出荷動向回答書!AF366</f>
        <v>0</v>
      </c>
      <c r="BF10" s="77">
        <f>出荷動向回答書!AL366</f>
        <v>0</v>
      </c>
      <c r="BG10" s="77">
        <f>出荷動向回答書!H408</f>
        <v>0</v>
      </c>
      <c r="BH10" s="77">
        <f>出荷動向回答書!N408</f>
        <v>0</v>
      </c>
      <c r="BI10" s="77">
        <f>出荷動向回答書!T408</f>
        <v>0</v>
      </c>
      <c r="BJ10" s="77">
        <f>出荷動向回答書!Z408</f>
        <v>0</v>
      </c>
      <c r="BK10" s="77">
        <f>出荷動向回答書!AF408</f>
        <v>0</v>
      </c>
      <c r="BL10" s="78">
        <f>出荷動向回答書!AL408</f>
        <v>0</v>
      </c>
    </row>
    <row r="11" spans="1:64" x14ac:dyDescent="0.2">
      <c r="A11" s="346"/>
      <c r="B11" s="339" t="s">
        <v>112</v>
      </c>
      <c r="C11" s="339"/>
      <c r="D11" s="75" t="s">
        <v>75</v>
      </c>
      <c r="E11" s="76">
        <f>出荷動向回答書!H31</f>
        <v>0</v>
      </c>
      <c r="F11" s="77">
        <f>出荷動向回答書!N31</f>
        <v>0</v>
      </c>
      <c r="G11" s="77">
        <f>出荷動向回答書!T31</f>
        <v>0</v>
      </c>
      <c r="H11" s="77">
        <f>出荷動向回答書!Z31</f>
        <v>0</v>
      </c>
      <c r="I11" s="77">
        <f>出荷動向回答書!AF31</f>
        <v>0</v>
      </c>
      <c r="J11" s="77">
        <f>出荷動向回答書!AL31</f>
        <v>0</v>
      </c>
      <c r="K11" s="77">
        <f>出荷動向回答書!H73</f>
        <v>0</v>
      </c>
      <c r="L11" s="77">
        <f>出荷動向回答書!N73</f>
        <v>0</v>
      </c>
      <c r="M11" s="77">
        <f>出荷動向回答書!T73</f>
        <v>0</v>
      </c>
      <c r="N11" s="77">
        <f>出荷動向回答書!Z73</f>
        <v>0</v>
      </c>
      <c r="O11" s="77">
        <f>出荷動向回答書!AF73</f>
        <v>0</v>
      </c>
      <c r="P11" s="77">
        <f>出荷動向回答書!AL73</f>
        <v>0</v>
      </c>
      <c r="Q11" s="77">
        <f>出荷動向回答書!H115</f>
        <v>0</v>
      </c>
      <c r="R11" s="77">
        <f>出荷動向回答書!N115</f>
        <v>0</v>
      </c>
      <c r="S11" s="77">
        <f>出荷動向回答書!T115</f>
        <v>0</v>
      </c>
      <c r="T11" s="77">
        <f>出荷動向回答書!Z115</f>
        <v>0</v>
      </c>
      <c r="U11" s="77">
        <f>出荷動向回答書!AF115</f>
        <v>0</v>
      </c>
      <c r="V11" s="77">
        <f>出荷動向回答書!AL115</f>
        <v>0</v>
      </c>
      <c r="W11" s="77">
        <f>出荷動向回答書!H157</f>
        <v>0</v>
      </c>
      <c r="X11" s="77">
        <f>出荷動向回答書!N157</f>
        <v>0</v>
      </c>
      <c r="Y11" s="77">
        <f>出荷動向回答書!T157</f>
        <v>0</v>
      </c>
      <c r="Z11" s="77">
        <f>出荷動向回答書!Z157</f>
        <v>0</v>
      </c>
      <c r="AA11" s="77">
        <f>出荷動向回答書!AF157</f>
        <v>0</v>
      </c>
      <c r="AB11" s="77">
        <f>出荷動向回答書!AL157</f>
        <v>0</v>
      </c>
      <c r="AC11" s="77">
        <f>出荷動向回答書!H199</f>
        <v>0</v>
      </c>
      <c r="AD11" s="77">
        <f>出荷動向回答書!N199</f>
        <v>0</v>
      </c>
      <c r="AE11" s="77">
        <f>出荷動向回答書!T199</f>
        <v>0</v>
      </c>
      <c r="AF11" s="77">
        <f>出荷動向回答書!Z199</f>
        <v>0</v>
      </c>
      <c r="AG11" s="77">
        <f>出荷動向回答書!AF199</f>
        <v>0</v>
      </c>
      <c r="AH11" s="77">
        <f>出荷動向回答書!AL199</f>
        <v>0</v>
      </c>
      <c r="AI11" s="77">
        <f>出荷動向回答書!H241</f>
        <v>0</v>
      </c>
      <c r="AJ11" s="77">
        <f>出荷動向回答書!N241</f>
        <v>0</v>
      </c>
      <c r="AK11" s="77">
        <f>出荷動向回答書!T241</f>
        <v>0</v>
      </c>
      <c r="AL11" s="77">
        <f>出荷動向回答書!Z241</f>
        <v>0</v>
      </c>
      <c r="AM11" s="77">
        <f>出荷動向回答書!AF241</f>
        <v>0</v>
      </c>
      <c r="AN11" s="77">
        <f>出荷動向回答書!AL241</f>
        <v>0</v>
      </c>
      <c r="AO11" s="77">
        <f>出荷動向回答書!H283</f>
        <v>0</v>
      </c>
      <c r="AP11" s="77">
        <f>出荷動向回答書!N283</f>
        <v>0</v>
      </c>
      <c r="AQ11" s="77">
        <f>出荷動向回答書!T283</f>
        <v>0</v>
      </c>
      <c r="AR11" s="77">
        <f>出荷動向回答書!Z283</f>
        <v>0</v>
      </c>
      <c r="AS11" s="77">
        <f>出荷動向回答書!AF283</f>
        <v>0</v>
      </c>
      <c r="AT11" s="77">
        <f>出荷動向回答書!AL283</f>
        <v>0</v>
      </c>
      <c r="AU11" s="77">
        <f>出荷動向回答書!H325</f>
        <v>0</v>
      </c>
      <c r="AV11" s="77">
        <f>出荷動向回答書!N325</f>
        <v>0</v>
      </c>
      <c r="AW11" s="77">
        <f>出荷動向回答書!T325</f>
        <v>0</v>
      </c>
      <c r="AX11" s="77">
        <f>出荷動向回答書!Z325</f>
        <v>0</v>
      </c>
      <c r="AY11" s="77">
        <f>出荷動向回答書!AF325</f>
        <v>0</v>
      </c>
      <c r="AZ11" s="77">
        <f>出荷動向回答書!AL325</f>
        <v>0</v>
      </c>
      <c r="BA11" s="77">
        <f>出荷動向回答書!H367</f>
        <v>0</v>
      </c>
      <c r="BB11" s="77">
        <f>出荷動向回答書!N367</f>
        <v>0</v>
      </c>
      <c r="BC11" s="77">
        <f>出荷動向回答書!T367</f>
        <v>0</v>
      </c>
      <c r="BD11" s="77">
        <f>出荷動向回答書!Z367</f>
        <v>0</v>
      </c>
      <c r="BE11" s="77">
        <f>出荷動向回答書!AF367</f>
        <v>0</v>
      </c>
      <c r="BF11" s="77">
        <f>出荷動向回答書!AL367</f>
        <v>0</v>
      </c>
      <c r="BG11" s="77">
        <f>出荷動向回答書!H409</f>
        <v>0</v>
      </c>
      <c r="BH11" s="77">
        <f>出荷動向回答書!N409</f>
        <v>0</v>
      </c>
      <c r="BI11" s="77">
        <f>出荷動向回答書!T409</f>
        <v>0</v>
      </c>
      <c r="BJ11" s="77">
        <f>出荷動向回答書!Z409</f>
        <v>0</v>
      </c>
      <c r="BK11" s="77">
        <f>出荷動向回答書!AF409</f>
        <v>0</v>
      </c>
      <c r="BL11" s="78">
        <f>出荷動向回答書!AL409</f>
        <v>0</v>
      </c>
    </row>
    <row r="12" spans="1:64" x14ac:dyDescent="0.2">
      <c r="A12" s="346"/>
      <c r="B12" s="339"/>
      <c r="C12" s="339"/>
      <c r="D12" s="75" t="s">
        <v>76</v>
      </c>
      <c r="E12" s="76">
        <f>出荷動向回答書!H32</f>
        <v>0</v>
      </c>
      <c r="F12" s="77">
        <f>出荷動向回答書!N32</f>
        <v>0</v>
      </c>
      <c r="G12" s="77">
        <f>出荷動向回答書!T32</f>
        <v>0</v>
      </c>
      <c r="H12" s="77">
        <f>出荷動向回答書!Z32</f>
        <v>0</v>
      </c>
      <c r="I12" s="77">
        <f>出荷動向回答書!AF32</f>
        <v>0</v>
      </c>
      <c r="J12" s="77">
        <f>出荷動向回答書!AL32</f>
        <v>0</v>
      </c>
      <c r="K12" s="77">
        <f>出荷動向回答書!H74</f>
        <v>0</v>
      </c>
      <c r="L12" s="77">
        <f>出荷動向回答書!N74</f>
        <v>0</v>
      </c>
      <c r="M12" s="77">
        <f>出荷動向回答書!T74</f>
        <v>0</v>
      </c>
      <c r="N12" s="77">
        <f>出荷動向回答書!Z74</f>
        <v>0</v>
      </c>
      <c r="O12" s="77">
        <f>出荷動向回答書!AF74</f>
        <v>0</v>
      </c>
      <c r="P12" s="77">
        <f>出荷動向回答書!AL74</f>
        <v>0</v>
      </c>
      <c r="Q12" s="77">
        <f>出荷動向回答書!H116</f>
        <v>0</v>
      </c>
      <c r="R12" s="77">
        <f>出荷動向回答書!N116</f>
        <v>0</v>
      </c>
      <c r="S12" s="77">
        <f>出荷動向回答書!T116</f>
        <v>0</v>
      </c>
      <c r="T12" s="77">
        <f>出荷動向回答書!Z116</f>
        <v>0</v>
      </c>
      <c r="U12" s="77">
        <f>出荷動向回答書!AF116</f>
        <v>0</v>
      </c>
      <c r="V12" s="77">
        <f>出荷動向回答書!AL116</f>
        <v>0</v>
      </c>
      <c r="W12" s="77">
        <f>出荷動向回答書!H158</f>
        <v>0</v>
      </c>
      <c r="X12" s="77">
        <f>出荷動向回答書!N158</f>
        <v>0</v>
      </c>
      <c r="Y12" s="77">
        <f>出荷動向回答書!T158</f>
        <v>0</v>
      </c>
      <c r="Z12" s="77">
        <f>出荷動向回答書!Z158</f>
        <v>0</v>
      </c>
      <c r="AA12" s="77">
        <f>出荷動向回答書!AF158</f>
        <v>0</v>
      </c>
      <c r="AB12" s="77">
        <f>出荷動向回答書!AL158</f>
        <v>0</v>
      </c>
      <c r="AC12" s="77">
        <f>出荷動向回答書!H200</f>
        <v>0</v>
      </c>
      <c r="AD12" s="77">
        <f>出荷動向回答書!N200</f>
        <v>0</v>
      </c>
      <c r="AE12" s="77">
        <f>出荷動向回答書!T200</f>
        <v>0</v>
      </c>
      <c r="AF12" s="77">
        <f>出荷動向回答書!Z200</f>
        <v>0</v>
      </c>
      <c r="AG12" s="77">
        <f>出荷動向回答書!AF200</f>
        <v>0</v>
      </c>
      <c r="AH12" s="77">
        <f>出荷動向回答書!AL200</f>
        <v>0</v>
      </c>
      <c r="AI12" s="77">
        <f>出荷動向回答書!H242</f>
        <v>0</v>
      </c>
      <c r="AJ12" s="77">
        <f>出荷動向回答書!N242</f>
        <v>0</v>
      </c>
      <c r="AK12" s="77">
        <f>出荷動向回答書!T242</f>
        <v>0</v>
      </c>
      <c r="AL12" s="77">
        <f>出荷動向回答書!Z242</f>
        <v>0</v>
      </c>
      <c r="AM12" s="77">
        <f>出荷動向回答書!AF242</f>
        <v>0</v>
      </c>
      <c r="AN12" s="77">
        <f>出荷動向回答書!AL242</f>
        <v>0</v>
      </c>
      <c r="AO12" s="77">
        <f>出荷動向回答書!H284</f>
        <v>0</v>
      </c>
      <c r="AP12" s="77">
        <f>出荷動向回答書!N284</f>
        <v>0</v>
      </c>
      <c r="AQ12" s="77">
        <f>出荷動向回答書!T284</f>
        <v>0</v>
      </c>
      <c r="AR12" s="77">
        <f>出荷動向回答書!Z284</f>
        <v>0</v>
      </c>
      <c r="AS12" s="77">
        <f>出荷動向回答書!AF284</f>
        <v>0</v>
      </c>
      <c r="AT12" s="77">
        <f>出荷動向回答書!AL284</f>
        <v>0</v>
      </c>
      <c r="AU12" s="77">
        <f>出荷動向回答書!H326</f>
        <v>0</v>
      </c>
      <c r="AV12" s="77">
        <f>出荷動向回答書!N326</f>
        <v>0</v>
      </c>
      <c r="AW12" s="77">
        <f>出荷動向回答書!T326</f>
        <v>0</v>
      </c>
      <c r="AX12" s="77">
        <f>出荷動向回答書!Z326</f>
        <v>0</v>
      </c>
      <c r="AY12" s="77">
        <f>出荷動向回答書!AF326</f>
        <v>0</v>
      </c>
      <c r="AZ12" s="77">
        <f>出荷動向回答書!AL326</f>
        <v>0</v>
      </c>
      <c r="BA12" s="77">
        <f>出荷動向回答書!H368</f>
        <v>0</v>
      </c>
      <c r="BB12" s="77">
        <f>出荷動向回答書!N368</f>
        <v>0</v>
      </c>
      <c r="BC12" s="77">
        <f>出荷動向回答書!T368</f>
        <v>0</v>
      </c>
      <c r="BD12" s="77">
        <f>出荷動向回答書!Z368</f>
        <v>0</v>
      </c>
      <c r="BE12" s="77">
        <f>出荷動向回答書!AF368</f>
        <v>0</v>
      </c>
      <c r="BF12" s="77">
        <f>出荷動向回答書!AL368</f>
        <v>0</v>
      </c>
      <c r="BG12" s="77">
        <f>出荷動向回答書!H410</f>
        <v>0</v>
      </c>
      <c r="BH12" s="77">
        <f>出荷動向回答書!N410</f>
        <v>0</v>
      </c>
      <c r="BI12" s="77">
        <f>出荷動向回答書!T410</f>
        <v>0</v>
      </c>
      <c r="BJ12" s="77">
        <f>出荷動向回答書!Z410</f>
        <v>0</v>
      </c>
      <c r="BK12" s="77">
        <f>出荷動向回答書!AF410</f>
        <v>0</v>
      </c>
      <c r="BL12" s="78">
        <f>出荷動向回答書!AL410</f>
        <v>0</v>
      </c>
    </row>
    <row r="13" spans="1:64" x14ac:dyDescent="0.2">
      <c r="A13" s="346"/>
      <c r="B13" s="339" t="s">
        <v>65</v>
      </c>
      <c r="C13" s="339"/>
      <c r="D13" s="75" t="s">
        <v>77</v>
      </c>
      <c r="E13" s="76">
        <f>出荷動向回答書!H33</f>
        <v>0</v>
      </c>
      <c r="F13" s="77">
        <f>出荷動向回答書!N33</f>
        <v>0</v>
      </c>
      <c r="G13" s="77">
        <f>出荷動向回答書!T33</f>
        <v>0</v>
      </c>
      <c r="H13" s="77">
        <f>出荷動向回答書!Z33</f>
        <v>0</v>
      </c>
      <c r="I13" s="77">
        <f>出荷動向回答書!AF33</f>
        <v>0</v>
      </c>
      <c r="J13" s="77">
        <f>出荷動向回答書!AL33</f>
        <v>0</v>
      </c>
      <c r="K13" s="77">
        <f>出荷動向回答書!H75</f>
        <v>0</v>
      </c>
      <c r="L13" s="77">
        <f>出荷動向回答書!N75</f>
        <v>0</v>
      </c>
      <c r="M13" s="77">
        <f>出荷動向回答書!T75</f>
        <v>0</v>
      </c>
      <c r="N13" s="77">
        <f>出荷動向回答書!Z75</f>
        <v>0</v>
      </c>
      <c r="O13" s="77">
        <f>出荷動向回答書!AF75</f>
        <v>0</v>
      </c>
      <c r="P13" s="77">
        <f>出荷動向回答書!AL75</f>
        <v>0</v>
      </c>
      <c r="Q13" s="77">
        <f>出荷動向回答書!H117</f>
        <v>0</v>
      </c>
      <c r="R13" s="77">
        <f>出荷動向回答書!N117</f>
        <v>0</v>
      </c>
      <c r="S13" s="77">
        <f>出荷動向回答書!T117</f>
        <v>0</v>
      </c>
      <c r="T13" s="77">
        <f>出荷動向回答書!Z117</f>
        <v>0</v>
      </c>
      <c r="U13" s="77">
        <f>出荷動向回答書!AF117</f>
        <v>0</v>
      </c>
      <c r="V13" s="77">
        <f>出荷動向回答書!AL117</f>
        <v>0</v>
      </c>
      <c r="W13" s="77">
        <f>出荷動向回答書!H159</f>
        <v>0</v>
      </c>
      <c r="X13" s="77">
        <f>出荷動向回答書!N159</f>
        <v>0</v>
      </c>
      <c r="Y13" s="77">
        <f>出荷動向回答書!T159</f>
        <v>0</v>
      </c>
      <c r="Z13" s="77">
        <f>出荷動向回答書!Z159</f>
        <v>0</v>
      </c>
      <c r="AA13" s="77">
        <f>出荷動向回答書!AF159</f>
        <v>0</v>
      </c>
      <c r="AB13" s="77">
        <f>出荷動向回答書!AL159</f>
        <v>0</v>
      </c>
      <c r="AC13" s="77">
        <f>出荷動向回答書!H201</f>
        <v>0</v>
      </c>
      <c r="AD13" s="77">
        <f>出荷動向回答書!N201</f>
        <v>0</v>
      </c>
      <c r="AE13" s="77">
        <f>出荷動向回答書!T201</f>
        <v>0</v>
      </c>
      <c r="AF13" s="77">
        <f>出荷動向回答書!Z201</f>
        <v>0</v>
      </c>
      <c r="AG13" s="77">
        <f>出荷動向回答書!AF201</f>
        <v>0</v>
      </c>
      <c r="AH13" s="77">
        <f>出荷動向回答書!AL201</f>
        <v>0</v>
      </c>
      <c r="AI13" s="77">
        <f>出荷動向回答書!H243</f>
        <v>0</v>
      </c>
      <c r="AJ13" s="77">
        <f>出荷動向回答書!N243</f>
        <v>0</v>
      </c>
      <c r="AK13" s="77">
        <f>出荷動向回答書!T243</f>
        <v>0</v>
      </c>
      <c r="AL13" s="77">
        <f>出荷動向回答書!Z243</f>
        <v>0</v>
      </c>
      <c r="AM13" s="77">
        <f>出荷動向回答書!AF243</f>
        <v>0</v>
      </c>
      <c r="AN13" s="77">
        <f>出荷動向回答書!AL243</f>
        <v>0</v>
      </c>
      <c r="AO13" s="77">
        <f>出荷動向回答書!H285</f>
        <v>0</v>
      </c>
      <c r="AP13" s="77">
        <f>出荷動向回答書!N285</f>
        <v>0</v>
      </c>
      <c r="AQ13" s="77">
        <f>出荷動向回答書!T285</f>
        <v>0</v>
      </c>
      <c r="AR13" s="77">
        <f>出荷動向回答書!Z285</f>
        <v>0</v>
      </c>
      <c r="AS13" s="77">
        <f>出荷動向回答書!AF285</f>
        <v>0</v>
      </c>
      <c r="AT13" s="77">
        <f>出荷動向回答書!AL285</f>
        <v>0</v>
      </c>
      <c r="AU13" s="77">
        <f>出荷動向回答書!H327</f>
        <v>0</v>
      </c>
      <c r="AV13" s="77">
        <f>出荷動向回答書!N327</f>
        <v>0</v>
      </c>
      <c r="AW13" s="77">
        <f>出荷動向回答書!T327</f>
        <v>0</v>
      </c>
      <c r="AX13" s="77">
        <f>出荷動向回答書!Z327</f>
        <v>0</v>
      </c>
      <c r="AY13" s="77">
        <f>出荷動向回答書!AF327</f>
        <v>0</v>
      </c>
      <c r="AZ13" s="77">
        <f>出荷動向回答書!AL327</f>
        <v>0</v>
      </c>
      <c r="BA13" s="77">
        <f>出荷動向回答書!H369</f>
        <v>0</v>
      </c>
      <c r="BB13" s="77">
        <f>出荷動向回答書!N369</f>
        <v>0</v>
      </c>
      <c r="BC13" s="77">
        <f>出荷動向回答書!T369</f>
        <v>0</v>
      </c>
      <c r="BD13" s="77">
        <f>出荷動向回答書!Z369</f>
        <v>0</v>
      </c>
      <c r="BE13" s="77">
        <f>出荷動向回答書!AF369</f>
        <v>0</v>
      </c>
      <c r="BF13" s="77">
        <f>出荷動向回答書!AL369</f>
        <v>0</v>
      </c>
      <c r="BG13" s="77">
        <f>出荷動向回答書!H411</f>
        <v>0</v>
      </c>
      <c r="BH13" s="77">
        <f>出荷動向回答書!N411</f>
        <v>0</v>
      </c>
      <c r="BI13" s="77">
        <f>出荷動向回答書!T411</f>
        <v>0</v>
      </c>
      <c r="BJ13" s="77">
        <f>出荷動向回答書!Z411</f>
        <v>0</v>
      </c>
      <c r="BK13" s="77">
        <f>出荷動向回答書!AF411</f>
        <v>0</v>
      </c>
      <c r="BL13" s="78">
        <f>出荷動向回答書!AL411</f>
        <v>0</v>
      </c>
    </row>
    <row r="14" spans="1:64" x14ac:dyDescent="0.2">
      <c r="A14" s="346"/>
      <c r="B14" s="339"/>
      <c r="C14" s="339"/>
      <c r="D14" s="75" t="s">
        <v>78</v>
      </c>
      <c r="E14" s="76">
        <f>出荷動向回答書!H34</f>
        <v>0</v>
      </c>
      <c r="F14" s="77">
        <f>出荷動向回答書!N34</f>
        <v>0</v>
      </c>
      <c r="G14" s="77">
        <f>出荷動向回答書!T34</f>
        <v>0</v>
      </c>
      <c r="H14" s="77">
        <f>出荷動向回答書!Z34</f>
        <v>0</v>
      </c>
      <c r="I14" s="77">
        <f>出荷動向回答書!AF34</f>
        <v>0</v>
      </c>
      <c r="J14" s="77">
        <f>出荷動向回答書!AL34</f>
        <v>0</v>
      </c>
      <c r="K14" s="77">
        <f>出荷動向回答書!H76</f>
        <v>0</v>
      </c>
      <c r="L14" s="77">
        <f>出荷動向回答書!N76</f>
        <v>0</v>
      </c>
      <c r="M14" s="77">
        <f>出荷動向回答書!T76</f>
        <v>0</v>
      </c>
      <c r="N14" s="77">
        <f>出荷動向回答書!Z76</f>
        <v>0</v>
      </c>
      <c r="O14" s="77">
        <f>出荷動向回答書!AF76</f>
        <v>0</v>
      </c>
      <c r="P14" s="77">
        <f>出荷動向回答書!AL76</f>
        <v>0</v>
      </c>
      <c r="Q14" s="77">
        <f>出荷動向回答書!H118</f>
        <v>0</v>
      </c>
      <c r="R14" s="77">
        <f>出荷動向回答書!N118</f>
        <v>0</v>
      </c>
      <c r="S14" s="77">
        <f>出荷動向回答書!T118</f>
        <v>0</v>
      </c>
      <c r="T14" s="77">
        <f>出荷動向回答書!Z118</f>
        <v>0</v>
      </c>
      <c r="U14" s="77">
        <f>出荷動向回答書!AF118</f>
        <v>0</v>
      </c>
      <c r="V14" s="77">
        <f>出荷動向回答書!AL118</f>
        <v>0</v>
      </c>
      <c r="W14" s="77">
        <f>出荷動向回答書!H160</f>
        <v>0</v>
      </c>
      <c r="X14" s="77">
        <f>出荷動向回答書!N160</f>
        <v>0</v>
      </c>
      <c r="Y14" s="77">
        <f>出荷動向回答書!T160</f>
        <v>0</v>
      </c>
      <c r="Z14" s="77">
        <f>出荷動向回答書!Z160</f>
        <v>0</v>
      </c>
      <c r="AA14" s="77">
        <f>出荷動向回答書!AF160</f>
        <v>0</v>
      </c>
      <c r="AB14" s="77">
        <f>出荷動向回答書!AL160</f>
        <v>0</v>
      </c>
      <c r="AC14" s="77">
        <f>出荷動向回答書!H202</f>
        <v>0</v>
      </c>
      <c r="AD14" s="77">
        <f>出荷動向回答書!N202</f>
        <v>0</v>
      </c>
      <c r="AE14" s="77">
        <f>出荷動向回答書!T202</f>
        <v>0</v>
      </c>
      <c r="AF14" s="77">
        <f>出荷動向回答書!Z202</f>
        <v>0</v>
      </c>
      <c r="AG14" s="77">
        <f>出荷動向回答書!AF202</f>
        <v>0</v>
      </c>
      <c r="AH14" s="77">
        <f>出荷動向回答書!AL202</f>
        <v>0</v>
      </c>
      <c r="AI14" s="77">
        <f>出荷動向回答書!H244</f>
        <v>0</v>
      </c>
      <c r="AJ14" s="77">
        <f>出荷動向回答書!N244</f>
        <v>0</v>
      </c>
      <c r="AK14" s="77">
        <f>出荷動向回答書!T244</f>
        <v>0</v>
      </c>
      <c r="AL14" s="77">
        <f>出荷動向回答書!Z244</f>
        <v>0</v>
      </c>
      <c r="AM14" s="77">
        <f>出荷動向回答書!AF244</f>
        <v>0</v>
      </c>
      <c r="AN14" s="77">
        <f>出荷動向回答書!AL244</f>
        <v>0</v>
      </c>
      <c r="AO14" s="77">
        <f>出荷動向回答書!H286</f>
        <v>0</v>
      </c>
      <c r="AP14" s="77">
        <f>出荷動向回答書!N286</f>
        <v>0</v>
      </c>
      <c r="AQ14" s="77">
        <f>出荷動向回答書!T286</f>
        <v>0</v>
      </c>
      <c r="AR14" s="77">
        <f>出荷動向回答書!Z286</f>
        <v>0</v>
      </c>
      <c r="AS14" s="77">
        <f>出荷動向回答書!AF286</f>
        <v>0</v>
      </c>
      <c r="AT14" s="77">
        <f>出荷動向回答書!AL286</f>
        <v>0</v>
      </c>
      <c r="AU14" s="77">
        <f>出荷動向回答書!H328</f>
        <v>0</v>
      </c>
      <c r="AV14" s="77">
        <f>出荷動向回答書!N328</f>
        <v>0</v>
      </c>
      <c r="AW14" s="77">
        <f>出荷動向回答書!T328</f>
        <v>0</v>
      </c>
      <c r="AX14" s="77">
        <f>出荷動向回答書!Z328</f>
        <v>0</v>
      </c>
      <c r="AY14" s="77">
        <f>出荷動向回答書!AF328</f>
        <v>0</v>
      </c>
      <c r="AZ14" s="77">
        <f>出荷動向回答書!AL328</f>
        <v>0</v>
      </c>
      <c r="BA14" s="77">
        <f>出荷動向回答書!H370</f>
        <v>0</v>
      </c>
      <c r="BB14" s="77">
        <f>出荷動向回答書!N370</f>
        <v>0</v>
      </c>
      <c r="BC14" s="77">
        <f>出荷動向回答書!T370</f>
        <v>0</v>
      </c>
      <c r="BD14" s="77">
        <f>出荷動向回答書!Z370</f>
        <v>0</v>
      </c>
      <c r="BE14" s="77">
        <f>出荷動向回答書!AF370</f>
        <v>0</v>
      </c>
      <c r="BF14" s="77">
        <f>出荷動向回答書!AL370</f>
        <v>0</v>
      </c>
      <c r="BG14" s="77">
        <f>出荷動向回答書!H412</f>
        <v>0</v>
      </c>
      <c r="BH14" s="77">
        <f>出荷動向回答書!N412</f>
        <v>0</v>
      </c>
      <c r="BI14" s="77">
        <f>出荷動向回答書!T412</f>
        <v>0</v>
      </c>
      <c r="BJ14" s="77">
        <f>出荷動向回答書!Z412</f>
        <v>0</v>
      </c>
      <c r="BK14" s="77">
        <f>出荷動向回答書!AF412</f>
        <v>0</v>
      </c>
      <c r="BL14" s="78">
        <f>出荷動向回答書!AL412</f>
        <v>0</v>
      </c>
    </row>
    <row r="15" spans="1:64" x14ac:dyDescent="0.2">
      <c r="A15" s="346"/>
      <c r="B15" s="351" t="s">
        <v>66</v>
      </c>
      <c r="C15" s="351"/>
      <c r="D15" s="352"/>
      <c r="E15" s="79">
        <f>SUM(E5:E14)</f>
        <v>0</v>
      </c>
      <c r="F15" s="80">
        <f t="shared" ref="F15:BL15" si="5">SUM(F5:F14)</f>
        <v>0</v>
      </c>
      <c r="G15" s="80">
        <f t="shared" si="5"/>
        <v>0</v>
      </c>
      <c r="H15" s="80">
        <f t="shared" si="5"/>
        <v>0</v>
      </c>
      <c r="I15" s="80">
        <f t="shared" si="5"/>
        <v>0</v>
      </c>
      <c r="J15" s="80">
        <f t="shared" si="5"/>
        <v>0</v>
      </c>
      <c r="K15" s="80">
        <f t="shared" si="5"/>
        <v>0</v>
      </c>
      <c r="L15" s="80">
        <f t="shared" si="5"/>
        <v>0</v>
      </c>
      <c r="M15" s="80">
        <f t="shared" si="5"/>
        <v>0</v>
      </c>
      <c r="N15" s="80">
        <f t="shared" si="5"/>
        <v>0</v>
      </c>
      <c r="O15" s="80">
        <f t="shared" si="5"/>
        <v>0</v>
      </c>
      <c r="P15" s="80">
        <f t="shared" si="5"/>
        <v>0</v>
      </c>
      <c r="Q15" s="80">
        <f t="shared" si="5"/>
        <v>0</v>
      </c>
      <c r="R15" s="80">
        <f t="shared" si="5"/>
        <v>0</v>
      </c>
      <c r="S15" s="80">
        <f t="shared" si="5"/>
        <v>0</v>
      </c>
      <c r="T15" s="80">
        <f t="shared" si="5"/>
        <v>0</v>
      </c>
      <c r="U15" s="80">
        <f t="shared" si="5"/>
        <v>0</v>
      </c>
      <c r="V15" s="80">
        <f t="shared" si="5"/>
        <v>0</v>
      </c>
      <c r="W15" s="80">
        <f t="shared" si="5"/>
        <v>0</v>
      </c>
      <c r="X15" s="80">
        <f t="shared" si="5"/>
        <v>0</v>
      </c>
      <c r="Y15" s="80">
        <f t="shared" si="5"/>
        <v>0</v>
      </c>
      <c r="Z15" s="80">
        <f t="shared" si="5"/>
        <v>0</v>
      </c>
      <c r="AA15" s="80">
        <f t="shared" si="5"/>
        <v>0</v>
      </c>
      <c r="AB15" s="80">
        <f t="shared" si="5"/>
        <v>0</v>
      </c>
      <c r="AC15" s="80">
        <f t="shared" si="5"/>
        <v>0</v>
      </c>
      <c r="AD15" s="80">
        <f t="shared" si="5"/>
        <v>0</v>
      </c>
      <c r="AE15" s="80">
        <f t="shared" si="5"/>
        <v>0</v>
      </c>
      <c r="AF15" s="80">
        <f t="shared" si="5"/>
        <v>0</v>
      </c>
      <c r="AG15" s="80">
        <f t="shared" si="5"/>
        <v>0</v>
      </c>
      <c r="AH15" s="80">
        <f t="shared" si="5"/>
        <v>0</v>
      </c>
      <c r="AI15" s="80">
        <f t="shared" si="5"/>
        <v>0</v>
      </c>
      <c r="AJ15" s="80">
        <f t="shared" si="5"/>
        <v>0</v>
      </c>
      <c r="AK15" s="80">
        <f t="shared" si="5"/>
        <v>0</v>
      </c>
      <c r="AL15" s="80">
        <f t="shared" si="5"/>
        <v>0</v>
      </c>
      <c r="AM15" s="80">
        <f t="shared" si="5"/>
        <v>0</v>
      </c>
      <c r="AN15" s="80">
        <f t="shared" si="5"/>
        <v>0</v>
      </c>
      <c r="AO15" s="80">
        <f t="shared" si="5"/>
        <v>0</v>
      </c>
      <c r="AP15" s="80">
        <f t="shared" si="5"/>
        <v>0</v>
      </c>
      <c r="AQ15" s="80">
        <f t="shared" si="5"/>
        <v>0</v>
      </c>
      <c r="AR15" s="80">
        <f t="shared" si="5"/>
        <v>0</v>
      </c>
      <c r="AS15" s="80">
        <f t="shared" si="5"/>
        <v>0</v>
      </c>
      <c r="AT15" s="80">
        <f t="shared" si="5"/>
        <v>0</v>
      </c>
      <c r="AU15" s="80">
        <f t="shared" si="5"/>
        <v>0</v>
      </c>
      <c r="AV15" s="80">
        <f t="shared" si="5"/>
        <v>0</v>
      </c>
      <c r="AW15" s="80">
        <f t="shared" si="5"/>
        <v>0</v>
      </c>
      <c r="AX15" s="80">
        <f t="shared" si="5"/>
        <v>0</v>
      </c>
      <c r="AY15" s="80">
        <f t="shared" si="5"/>
        <v>0</v>
      </c>
      <c r="AZ15" s="80">
        <f t="shared" si="5"/>
        <v>0</v>
      </c>
      <c r="BA15" s="80">
        <f t="shared" si="5"/>
        <v>0</v>
      </c>
      <c r="BB15" s="80">
        <f t="shared" si="5"/>
        <v>0</v>
      </c>
      <c r="BC15" s="80">
        <f t="shared" si="5"/>
        <v>0</v>
      </c>
      <c r="BD15" s="80">
        <f t="shared" si="5"/>
        <v>0</v>
      </c>
      <c r="BE15" s="80">
        <f t="shared" si="5"/>
        <v>0</v>
      </c>
      <c r="BF15" s="80">
        <f t="shared" si="5"/>
        <v>0</v>
      </c>
      <c r="BG15" s="80">
        <f t="shared" si="5"/>
        <v>0</v>
      </c>
      <c r="BH15" s="80">
        <f t="shared" si="5"/>
        <v>0</v>
      </c>
      <c r="BI15" s="80">
        <f t="shared" si="5"/>
        <v>0</v>
      </c>
      <c r="BJ15" s="80">
        <f t="shared" si="5"/>
        <v>0</v>
      </c>
      <c r="BK15" s="80">
        <f t="shared" si="5"/>
        <v>0</v>
      </c>
      <c r="BL15" s="81">
        <f t="shared" si="5"/>
        <v>0</v>
      </c>
    </row>
    <row r="16" spans="1:64" x14ac:dyDescent="0.2">
      <c r="A16" s="346" t="s">
        <v>110</v>
      </c>
      <c r="B16" s="339" t="s">
        <v>113</v>
      </c>
      <c r="C16" s="339"/>
      <c r="D16" s="75" t="s">
        <v>79</v>
      </c>
      <c r="E16" s="76">
        <f>出荷動向回答書!H36</f>
        <v>0</v>
      </c>
      <c r="F16" s="77">
        <f>出荷動向回答書!N36</f>
        <v>0</v>
      </c>
      <c r="G16" s="77">
        <f>出荷動向回答書!T36</f>
        <v>0</v>
      </c>
      <c r="H16" s="77">
        <f>出荷動向回答書!Z36</f>
        <v>0</v>
      </c>
      <c r="I16" s="77">
        <f>出荷動向回答書!AF36</f>
        <v>0</v>
      </c>
      <c r="J16" s="77">
        <f>出荷動向回答書!AL36</f>
        <v>0</v>
      </c>
      <c r="K16" s="77">
        <f>出荷動向回答書!H78</f>
        <v>0</v>
      </c>
      <c r="L16" s="77">
        <f>出荷動向回答書!N78</f>
        <v>0</v>
      </c>
      <c r="M16" s="77">
        <f>出荷動向回答書!T78</f>
        <v>0</v>
      </c>
      <c r="N16" s="77">
        <f>出荷動向回答書!Z78</f>
        <v>0</v>
      </c>
      <c r="O16" s="77">
        <f>出荷動向回答書!AF78</f>
        <v>0</v>
      </c>
      <c r="P16" s="77">
        <f>出荷動向回答書!AL78</f>
        <v>0</v>
      </c>
      <c r="Q16" s="77">
        <f>出荷動向回答書!H120</f>
        <v>0</v>
      </c>
      <c r="R16" s="77">
        <f>出荷動向回答書!N120</f>
        <v>0</v>
      </c>
      <c r="S16" s="77">
        <f>出荷動向回答書!T120</f>
        <v>0</v>
      </c>
      <c r="T16" s="77">
        <f>出荷動向回答書!Z120</f>
        <v>0</v>
      </c>
      <c r="U16" s="77">
        <f>出荷動向回答書!AF120</f>
        <v>0</v>
      </c>
      <c r="V16" s="77">
        <f>出荷動向回答書!AL120</f>
        <v>0</v>
      </c>
      <c r="W16" s="77">
        <f>出荷動向回答書!H162</f>
        <v>0</v>
      </c>
      <c r="X16" s="77">
        <f>出荷動向回答書!N162</f>
        <v>0</v>
      </c>
      <c r="Y16" s="77">
        <f>出荷動向回答書!T162</f>
        <v>0</v>
      </c>
      <c r="Z16" s="77">
        <f>出荷動向回答書!Z162</f>
        <v>0</v>
      </c>
      <c r="AA16" s="77">
        <f>出荷動向回答書!AF162</f>
        <v>0</v>
      </c>
      <c r="AB16" s="77">
        <f>出荷動向回答書!AL162</f>
        <v>0</v>
      </c>
      <c r="AC16" s="77">
        <f>出荷動向回答書!H204</f>
        <v>0</v>
      </c>
      <c r="AD16" s="77">
        <f>出荷動向回答書!N204</f>
        <v>0</v>
      </c>
      <c r="AE16" s="77">
        <f>出荷動向回答書!T204</f>
        <v>0</v>
      </c>
      <c r="AF16" s="77">
        <f>出荷動向回答書!Z204</f>
        <v>0</v>
      </c>
      <c r="AG16" s="77">
        <f>出荷動向回答書!AF204</f>
        <v>0</v>
      </c>
      <c r="AH16" s="77">
        <f>出荷動向回答書!AL204</f>
        <v>0</v>
      </c>
      <c r="AI16" s="77">
        <f>出荷動向回答書!H246</f>
        <v>0</v>
      </c>
      <c r="AJ16" s="77">
        <f>出荷動向回答書!N246</f>
        <v>0</v>
      </c>
      <c r="AK16" s="77">
        <f>出荷動向回答書!T246</f>
        <v>0</v>
      </c>
      <c r="AL16" s="77">
        <f>出荷動向回答書!Z246</f>
        <v>0</v>
      </c>
      <c r="AM16" s="77">
        <f>出荷動向回答書!AF246</f>
        <v>0</v>
      </c>
      <c r="AN16" s="77">
        <f>出荷動向回答書!AL246</f>
        <v>0</v>
      </c>
      <c r="AO16" s="77">
        <f>出荷動向回答書!H288</f>
        <v>0</v>
      </c>
      <c r="AP16" s="77">
        <f>出荷動向回答書!N288</f>
        <v>0</v>
      </c>
      <c r="AQ16" s="77">
        <f>出荷動向回答書!T288</f>
        <v>0</v>
      </c>
      <c r="AR16" s="77">
        <f>出荷動向回答書!Z288</f>
        <v>0</v>
      </c>
      <c r="AS16" s="77">
        <f>出荷動向回答書!AF288</f>
        <v>0</v>
      </c>
      <c r="AT16" s="77">
        <f>出荷動向回答書!AL288</f>
        <v>0</v>
      </c>
      <c r="AU16" s="77">
        <f>出荷動向回答書!H330</f>
        <v>0</v>
      </c>
      <c r="AV16" s="77">
        <f>出荷動向回答書!N330</f>
        <v>0</v>
      </c>
      <c r="AW16" s="77">
        <f>出荷動向回答書!T330</f>
        <v>0</v>
      </c>
      <c r="AX16" s="77">
        <f>出荷動向回答書!Z330</f>
        <v>0</v>
      </c>
      <c r="AY16" s="77">
        <f>出荷動向回答書!AF330</f>
        <v>0</v>
      </c>
      <c r="AZ16" s="77">
        <f>出荷動向回答書!AL330</f>
        <v>0</v>
      </c>
      <c r="BA16" s="77">
        <f>出荷動向回答書!H372</f>
        <v>0</v>
      </c>
      <c r="BB16" s="77">
        <f>出荷動向回答書!N372</f>
        <v>0</v>
      </c>
      <c r="BC16" s="77">
        <f>出荷動向回答書!T372</f>
        <v>0</v>
      </c>
      <c r="BD16" s="77">
        <f>出荷動向回答書!Z372</f>
        <v>0</v>
      </c>
      <c r="BE16" s="77">
        <f>出荷動向回答書!AF372</f>
        <v>0</v>
      </c>
      <c r="BF16" s="77">
        <f>出荷動向回答書!AL372</f>
        <v>0</v>
      </c>
      <c r="BG16" s="77">
        <f>出荷動向回答書!H414</f>
        <v>0</v>
      </c>
      <c r="BH16" s="77">
        <f>出荷動向回答書!N414</f>
        <v>0</v>
      </c>
      <c r="BI16" s="77">
        <f>出荷動向回答書!T414</f>
        <v>0</v>
      </c>
      <c r="BJ16" s="77">
        <f>出荷動向回答書!Z414</f>
        <v>0</v>
      </c>
      <c r="BK16" s="77">
        <f>出荷動向回答書!AF414</f>
        <v>0</v>
      </c>
      <c r="BL16" s="78">
        <f>出荷動向回答書!AL414</f>
        <v>0</v>
      </c>
    </row>
    <row r="17" spans="1:64" x14ac:dyDescent="0.2">
      <c r="A17" s="346"/>
      <c r="B17" s="339"/>
      <c r="C17" s="339"/>
      <c r="D17" s="75" t="s">
        <v>80</v>
      </c>
      <c r="E17" s="76">
        <f>出荷動向回答書!H37</f>
        <v>0</v>
      </c>
      <c r="F17" s="77">
        <f>出荷動向回答書!N37</f>
        <v>0</v>
      </c>
      <c r="G17" s="77">
        <f>出荷動向回答書!T37</f>
        <v>0</v>
      </c>
      <c r="H17" s="77">
        <f>出荷動向回答書!Z37</f>
        <v>0</v>
      </c>
      <c r="I17" s="77">
        <f>出荷動向回答書!AF37</f>
        <v>0</v>
      </c>
      <c r="J17" s="77">
        <f>出荷動向回答書!AL37</f>
        <v>0</v>
      </c>
      <c r="K17" s="77">
        <f>出荷動向回答書!H79</f>
        <v>0</v>
      </c>
      <c r="L17" s="77">
        <f>出荷動向回答書!N79</f>
        <v>0</v>
      </c>
      <c r="M17" s="77">
        <f>出荷動向回答書!T79</f>
        <v>0</v>
      </c>
      <c r="N17" s="77">
        <f>出荷動向回答書!Z79</f>
        <v>0</v>
      </c>
      <c r="O17" s="77">
        <f>出荷動向回答書!AF79</f>
        <v>0</v>
      </c>
      <c r="P17" s="77">
        <f>出荷動向回答書!AL79</f>
        <v>0</v>
      </c>
      <c r="Q17" s="77">
        <f>出荷動向回答書!H121</f>
        <v>0</v>
      </c>
      <c r="R17" s="77">
        <f>出荷動向回答書!N121</f>
        <v>0</v>
      </c>
      <c r="S17" s="77">
        <f>出荷動向回答書!T121</f>
        <v>0</v>
      </c>
      <c r="T17" s="77">
        <f>出荷動向回答書!Z121</f>
        <v>0</v>
      </c>
      <c r="U17" s="77">
        <f>出荷動向回答書!AF121</f>
        <v>0</v>
      </c>
      <c r="V17" s="77">
        <f>出荷動向回答書!AL121</f>
        <v>0</v>
      </c>
      <c r="W17" s="77">
        <f>出荷動向回答書!H163</f>
        <v>0</v>
      </c>
      <c r="X17" s="77">
        <f>出荷動向回答書!N163</f>
        <v>0</v>
      </c>
      <c r="Y17" s="77">
        <f>出荷動向回答書!T163</f>
        <v>0</v>
      </c>
      <c r="Z17" s="77">
        <f>出荷動向回答書!Z163</f>
        <v>0</v>
      </c>
      <c r="AA17" s="77">
        <f>出荷動向回答書!AF163</f>
        <v>0</v>
      </c>
      <c r="AB17" s="77">
        <f>出荷動向回答書!AL163</f>
        <v>0</v>
      </c>
      <c r="AC17" s="77">
        <f>出荷動向回答書!H205</f>
        <v>0</v>
      </c>
      <c r="AD17" s="77">
        <f>出荷動向回答書!N205</f>
        <v>0</v>
      </c>
      <c r="AE17" s="77">
        <f>出荷動向回答書!T205</f>
        <v>0</v>
      </c>
      <c r="AF17" s="77">
        <f>出荷動向回答書!Z205</f>
        <v>0</v>
      </c>
      <c r="AG17" s="77">
        <f>出荷動向回答書!AF205</f>
        <v>0</v>
      </c>
      <c r="AH17" s="77">
        <f>出荷動向回答書!AL205</f>
        <v>0</v>
      </c>
      <c r="AI17" s="77">
        <f>出荷動向回答書!H247</f>
        <v>0</v>
      </c>
      <c r="AJ17" s="77">
        <f>出荷動向回答書!N247</f>
        <v>0</v>
      </c>
      <c r="AK17" s="77">
        <f>出荷動向回答書!T247</f>
        <v>0</v>
      </c>
      <c r="AL17" s="77">
        <f>出荷動向回答書!Z247</f>
        <v>0</v>
      </c>
      <c r="AM17" s="77">
        <f>出荷動向回答書!AF247</f>
        <v>0</v>
      </c>
      <c r="AN17" s="77">
        <f>出荷動向回答書!AL247</f>
        <v>0</v>
      </c>
      <c r="AO17" s="77">
        <f>出荷動向回答書!H289</f>
        <v>0</v>
      </c>
      <c r="AP17" s="77">
        <f>出荷動向回答書!N289</f>
        <v>0</v>
      </c>
      <c r="AQ17" s="77">
        <f>出荷動向回答書!T289</f>
        <v>0</v>
      </c>
      <c r="AR17" s="77">
        <f>出荷動向回答書!Z289</f>
        <v>0</v>
      </c>
      <c r="AS17" s="77">
        <f>出荷動向回答書!AF289</f>
        <v>0</v>
      </c>
      <c r="AT17" s="77">
        <f>出荷動向回答書!AL289</f>
        <v>0</v>
      </c>
      <c r="AU17" s="77">
        <f>出荷動向回答書!H331</f>
        <v>0</v>
      </c>
      <c r="AV17" s="77">
        <f>出荷動向回答書!N331</f>
        <v>0</v>
      </c>
      <c r="AW17" s="77">
        <f>出荷動向回答書!T331</f>
        <v>0</v>
      </c>
      <c r="AX17" s="77">
        <f>出荷動向回答書!Z331</f>
        <v>0</v>
      </c>
      <c r="AY17" s="77">
        <f>出荷動向回答書!AF331</f>
        <v>0</v>
      </c>
      <c r="AZ17" s="77">
        <f>出荷動向回答書!AL331</f>
        <v>0</v>
      </c>
      <c r="BA17" s="77">
        <f>出荷動向回答書!H373</f>
        <v>0</v>
      </c>
      <c r="BB17" s="77">
        <f>出荷動向回答書!N373</f>
        <v>0</v>
      </c>
      <c r="BC17" s="77">
        <f>出荷動向回答書!T373</f>
        <v>0</v>
      </c>
      <c r="BD17" s="77">
        <f>出荷動向回答書!Z373</f>
        <v>0</v>
      </c>
      <c r="BE17" s="77">
        <f>出荷動向回答書!AF373</f>
        <v>0</v>
      </c>
      <c r="BF17" s="77">
        <f>出荷動向回答書!AL373</f>
        <v>0</v>
      </c>
      <c r="BG17" s="77">
        <f>出荷動向回答書!H415</f>
        <v>0</v>
      </c>
      <c r="BH17" s="77">
        <f>出荷動向回答書!N415</f>
        <v>0</v>
      </c>
      <c r="BI17" s="77">
        <f>出荷動向回答書!T415</f>
        <v>0</v>
      </c>
      <c r="BJ17" s="77">
        <f>出荷動向回答書!Z415</f>
        <v>0</v>
      </c>
      <c r="BK17" s="77">
        <f>出荷動向回答書!AF415</f>
        <v>0</v>
      </c>
      <c r="BL17" s="78">
        <f>出荷動向回答書!AL415</f>
        <v>0</v>
      </c>
    </row>
    <row r="18" spans="1:64" x14ac:dyDescent="0.2">
      <c r="A18" s="346"/>
      <c r="B18" s="339" t="s">
        <v>114</v>
      </c>
      <c r="C18" s="339"/>
      <c r="D18" s="75" t="s">
        <v>81</v>
      </c>
      <c r="E18" s="76">
        <f>出荷動向回答書!H38</f>
        <v>0</v>
      </c>
      <c r="F18" s="77">
        <f>出荷動向回答書!N38</f>
        <v>0</v>
      </c>
      <c r="G18" s="77">
        <f>出荷動向回答書!T38</f>
        <v>0</v>
      </c>
      <c r="H18" s="77">
        <f>出荷動向回答書!Z38</f>
        <v>0</v>
      </c>
      <c r="I18" s="77">
        <f>出荷動向回答書!AF38</f>
        <v>0</v>
      </c>
      <c r="J18" s="77">
        <f>出荷動向回答書!AL38</f>
        <v>0</v>
      </c>
      <c r="K18" s="77">
        <f>出荷動向回答書!H80</f>
        <v>0</v>
      </c>
      <c r="L18" s="77">
        <f>出荷動向回答書!N80</f>
        <v>0</v>
      </c>
      <c r="M18" s="77">
        <f>出荷動向回答書!T80</f>
        <v>0</v>
      </c>
      <c r="N18" s="77">
        <f>出荷動向回答書!Z80</f>
        <v>0</v>
      </c>
      <c r="O18" s="77">
        <f>出荷動向回答書!AF80</f>
        <v>0</v>
      </c>
      <c r="P18" s="77">
        <f>出荷動向回答書!AL80</f>
        <v>0</v>
      </c>
      <c r="Q18" s="77">
        <f>出荷動向回答書!H122</f>
        <v>0</v>
      </c>
      <c r="R18" s="77">
        <f>出荷動向回答書!N122</f>
        <v>0</v>
      </c>
      <c r="S18" s="77">
        <f>出荷動向回答書!T122</f>
        <v>0</v>
      </c>
      <c r="T18" s="77">
        <f>出荷動向回答書!Z122</f>
        <v>0</v>
      </c>
      <c r="U18" s="77">
        <f>出荷動向回答書!AF122</f>
        <v>0</v>
      </c>
      <c r="V18" s="77">
        <f>出荷動向回答書!AL122</f>
        <v>0</v>
      </c>
      <c r="W18" s="77">
        <f>出荷動向回答書!H164</f>
        <v>0</v>
      </c>
      <c r="X18" s="77">
        <f>出荷動向回答書!N164</f>
        <v>0</v>
      </c>
      <c r="Y18" s="77">
        <f>出荷動向回答書!T164</f>
        <v>0</v>
      </c>
      <c r="Z18" s="77">
        <f>出荷動向回答書!Z164</f>
        <v>0</v>
      </c>
      <c r="AA18" s="77">
        <f>出荷動向回答書!AF164</f>
        <v>0</v>
      </c>
      <c r="AB18" s="77">
        <f>出荷動向回答書!AL164</f>
        <v>0</v>
      </c>
      <c r="AC18" s="77">
        <f>出荷動向回答書!H206</f>
        <v>0</v>
      </c>
      <c r="AD18" s="77">
        <f>出荷動向回答書!N206</f>
        <v>0</v>
      </c>
      <c r="AE18" s="77">
        <f>出荷動向回答書!T206</f>
        <v>0</v>
      </c>
      <c r="AF18" s="77">
        <f>出荷動向回答書!Z206</f>
        <v>0</v>
      </c>
      <c r="AG18" s="77">
        <f>出荷動向回答書!AF206</f>
        <v>0</v>
      </c>
      <c r="AH18" s="77">
        <f>出荷動向回答書!AL206</f>
        <v>0</v>
      </c>
      <c r="AI18" s="77">
        <f>出荷動向回答書!H248</f>
        <v>0</v>
      </c>
      <c r="AJ18" s="77">
        <f>出荷動向回答書!N248</f>
        <v>0</v>
      </c>
      <c r="AK18" s="77">
        <f>出荷動向回答書!T248</f>
        <v>0</v>
      </c>
      <c r="AL18" s="77">
        <f>出荷動向回答書!Z248</f>
        <v>0</v>
      </c>
      <c r="AM18" s="77">
        <f>出荷動向回答書!AF248</f>
        <v>0</v>
      </c>
      <c r="AN18" s="77">
        <f>出荷動向回答書!AL248</f>
        <v>0</v>
      </c>
      <c r="AO18" s="77">
        <f>出荷動向回答書!H290</f>
        <v>0</v>
      </c>
      <c r="AP18" s="77">
        <f>出荷動向回答書!N290</f>
        <v>0</v>
      </c>
      <c r="AQ18" s="77">
        <f>出荷動向回答書!T290</f>
        <v>0</v>
      </c>
      <c r="AR18" s="77">
        <f>出荷動向回答書!Z290</f>
        <v>0</v>
      </c>
      <c r="AS18" s="77">
        <f>出荷動向回答書!AF290</f>
        <v>0</v>
      </c>
      <c r="AT18" s="77">
        <f>出荷動向回答書!AL290</f>
        <v>0</v>
      </c>
      <c r="AU18" s="77">
        <f>出荷動向回答書!H332</f>
        <v>0</v>
      </c>
      <c r="AV18" s="77">
        <f>出荷動向回答書!N332</f>
        <v>0</v>
      </c>
      <c r="AW18" s="77">
        <f>出荷動向回答書!T332</f>
        <v>0</v>
      </c>
      <c r="AX18" s="77">
        <f>出荷動向回答書!Z332</f>
        <v>0</v>
      </c>
      <c r="AY18" s="77">
        <f>出荷動向回答書!AF332</f>
        <v>0</v>
      </c>
      <c r="AZ18" s="77">
        <f>出荷動向回答書!AL332</f>
        <v>0</v>
      </c>
      <c r="BA18" s="77">
        <f>出荷動向回答書!H374</f>
        <v>0</v>
      </c>
      <c r="BB18" s="77">
        <f>出荷動向回答書!N374</f>
        <v>0</v>
      </c>
      <c r="BC18" s="77">
        <f>出荷動向回答書!T374</f>
        <v>0</v>
      </c>
      <c r="BD18" s="77">
        <f>出荷動向回答書!Z374</f>
        <v>0</v>
      </c>
      <c r="BE18" s="77">
        <f>出荷動向回答書!AF374</f>
        <v>0</v>
      </c>
      <c r="BF18" s="77">
        <f>出荷動向回答書!AL374</f>
        <v>0</v>
      </c>
      <c r="BG18" s="77">
        <f>出荷動向回答書!H416</f>
        <v>0</v>
      </c>
      <c r="BH18" s="77">
        <f>出荷動向回答書!N416</f>
        <v>0</v>
      </c>
      <c r="BI18" s="77">
        <f>出荷動向回答書!T416</f>
        <v>0</v>
      </c>
      <c r="BJ18" s="77">
        <f>出荷動向回答書!Z416</f>
        <v>0</v>
      </c>
      <c r="BK18" s="77">
        <f>出荷動向回答書!AF416</f>
        <v>0</v>
      </c>
      <c r="BL18" s="78">
        <f>出荷動向回答書!AL416</f>
        <v>0</v>
      </c>
    </row>
    <row r="19" spans="1:64" x14ac:dyDescent="0.2">
      <c r="A19" s="346"/>
      <c r="B19" s="339"/>
      <c r="C19" s="339"/>
      <c r="D19" s="75" t="s">
        <v>82</v>
      </c>
      <c r="E19" s="76">
        <f>出荷動向回答書!H39</f>
        <v>0</v>
      </c>
      <c r="F19" s="77">
        <f>出荷動向回答書!N39</f>
        <v>0</v>
      </c>
      <c r="G19" s="77">
        <f>出荷動向回答書!T39</f>
        <v>0</v>
      </c>
      <c r="H19" s="77">
        <f>出荷動向回答書!Z39</f>
        <v>0</v>
      </c>
      <c r="I19" s="77">
        <f>出荷動向回答書!AF39</f>
        <v>0</v>
      </c>
      <c r="J19" s="77">
        <f>出荷動向回答書!AL39</f>
        <v>0</v>
      </c>
      <c r="K19" s="77">
        <f>出荷動向回答書!H81</f>
        <v>0</v>
      </c>
      <c r="L19" s="77">
        <f>出荷動向回答書!N81</f>
        <v>0</v>
      </c>
      <c r="M19" s="77">
        <f>出荷動向回答書!T81</f>
        <v>0</v>
      </c>
      <c r="N19" s="77">
        <f>出荷動向回答書!Z81</f>
        <v>0</v>
      </c>
      <c r="O19" s="77">
        <f>出荷動向回答書!AF81</f>
        <v>0</v>
      </c>
      <c r="P19" s="77">
        <f>出荷動向回答書!AL81</f>
        <v>0</v>
      </c>
      <c r="Q19" s="77">
        <f>出荷動向回答書!H123</f>
        <v>0</v>
      </c>
      <c r="R19" s="77">
        <f>出荷動向回答書!N123</f>
        <v>0</v>
      </c>
      <c r="S19" s="77">
        <f>出荷動向回答書!T123</f>
        <v>0</v>
      </c>
      <c r="T19" s="77">
        <f>出荷動向回答書!Z123</f>
        <v>0</v>
      </c>
      <c r="U19" s="77">
        <f>出荷動向回答書!AF123</f>
        <v>0</v>
      </c>
      <c r="V19" s="77">
        <f>出荷動向回答書!AL123</f>
        <v>0</v>
      </c>
      <c r="W19" s="77">
        <f>出荷動向回答書!H165</f>
        <v>0</v>
      </c>
      <c r="X19" s="77">
        <f>出荷動向回答書!N165</f>
        <v>0</v>
      </c>
      <c r="Y19" s="77">
        <f>出荷動向回答書!T165</f>
        <v>0</v>
      </c>
      <c r="Z19" s="77">
        <f>出荷動向回答書!Z165</f>
        <v>0</v>
      </c>
      <c r="AA19" s="77">
        <f>出荷動向回答書!AF165</f>
        <v>0</v>
      </c>
      <c r="AB19" s="77">
        <f>出荷動向回答書!AL165</f>
        <v>0</v>
      </c>
      <c r="AC19" s="77">
        <f>出荷動向回答書!H207</f>
        <v>0</v>
      </c>
      <c r="AD19" s="77">
        <f>出荷動向回答書!N207</f>
        <v>0</v>
      </c>
      <c r="AE19" s="77">
        <f>出荷動向回答書!T207</f>
        <v>0</v>
      </c>
      <c r="AF19" s="77">
        <f>出荷動向回答書!Z207</f>
        <v>0</v>
      </c>
      <c r="AG19" s="77">
        <f>出荷動向回答書!AF207</f>
        <v>0</v>
      </c>
      <c r="AH19" s="77">
        <f>出荷動向回答書!AL207</f>
        <v>0</v>
      </c>
      <c r="AI19" s="77">
        <f>出荷動向回答書!H249</f>
        <v>0</v>
      </c>
      <c r="AJ19" s="77">
        <f>出荷動向回答書!N249</f>
        <v>0</v>
      </c>
      <c r="AK19" s="77">
        <f>出荷動向回答書!T249</f>
        <v>0</v>
      </c>
      <c r="AL19" s="77">
        <f>出荷動向回答書!Z249</f>
        <v>0</v>
      </c>
      <c r="AM19" s="77">
        <f>出荷動向回答書!AF249</f>
        <v>0</v>
      </c>
      <c r="AN19" s="77">
        <f>出荷動向回答書!AL249</f>
        <v>0</v>
      </c>
      <c r="AO19" s="77">
        <f>出荷動向回答書!H291</f>
        <v>0</v>
      </c>
      <c r="AP19" s="77">
        <f>出荷動向回答書!N291</f>
        <v>0</v>
      </c>
      <c r="AQ19" s="77">
        <f>出荷動向回答書!T291</f>
        <v>0</v>
      </c>
      <c r="AR19" s="77">
        <f>出荷動向回答書!Z291</f>
        <v>0</v>
      </c>
      <c r="AS19" s="77">
        <f>出荷動向回答書!AF291</f>
        <v>0</v>
      </c>
      <c r="AT19" s="77">
        <f>出荷動向回答書!AL291</f>
        <v>0</v>
      </c>
      <c r="AU19" s="77">
        <f>出荷動向回答書!H333</f>
        <v>0</v>
      </c>
      <c r="AV19" s="77">
        <f>出荷動向回答書!N333</f>
        <v>0</v>
      </c>
      <c r="AW19" s="77">
        <f>出荷動向回答書!T333</f>
        <v>0</v>
      </c>
      <c r="AX19" s="77">
        <f>出荷動向回答書!Z333</f>
        <v>0</v>
      </c>
      <c r="AY19" s="77">
        <f>出荷動向回答書!AF333</f>
        <v>0</v>
      </c>
      <c r="AZ19" s="77">
        <f>出荷動向回答書!AL333</f>
        <v>0</v>
      </c>
      <c r="BA19" s="77">
        <f>出荷動向回答書!H375</f>
        <v>0</v>
      </c>
      <c r="BB19" s="77">
        <f>出荷動向回答書!N375</f>
        <v>0</v>
      </c>
      <c r="BC19" s="77">
        <f>出荷動向回答書!T375</f>
        <v>0</v>
      </c>
      <c r="BD19" s="77">
        <f>出荷動向回答書!Z375</f>
        <v>0</v>
      </c>
      <c r="BE19" s="77">
        <f>出荷動向回答書!AF375</f>
        <v>0</v>
      </c>
      <c r="BF19" s="77">
        <f>出荷動向回答書!AL375</f>
        <v>0</v>
      </c>
      <c r="BG19" s="77">
        <f>出荷動向回答書!H417</f>
        <v>0</v>
      </c>
      <c r="BH19" s="77">
        <f>出荷動向回答書!N417</f>
        <v>0</v>
      </c>
      <c r="BI19" s="77">
        <f>出荷動向回答書!T417</f>
        <v>0</v>
      </c>
      <c r="BJ19" s="77">
        <f>出荷動向回答書!Z417</f>
        <v>0</v>
      </c>
      <c r="BK19" s="77">
        <f>出荷動向回答書!AF417</f>
        <v>0</v>
      </c>
      <c r="BL19" s="78">
        <f>出荷動向回答書!AL417</f>
        <v>0</v>
      </c>
    </row>
    <row r="20" spans="1:64" x14ac:dyDescent="0.2">
      <c r="A20" s="346"/>
      <c r="B20" s="351" t="s">
        <v>69</v>
      </c>
      <c r="C20" s="351"/>
      <c r="D20" s="352"/>
      <c r="E20" s="79">
        <f>SUM(E16:E19)</f>
        <v>0</v>
      </c>
      <c r="F20" s="80">
        <f t="shared" ref="F20:BL20" si="6">SUM(F16:F19)</f>
        <v>0</v>
      </c>
      <c r="G20" s="80">
        <f t="shared" si="6"/>
        <v>0</v>
      </c>
      <c r="H20" s="80">
        <f t="shared" si="6"/>
        <v>0</v>
      </c>
      <c r="I20" s="80">
        <f t="shared" si="6"/>
        <v>0</v>
      </c>
      <c r="J20" s="80">
        <f t="shared" si="6"/>
        <v>0</v>
      </c>
      <c r="K20" s="80">
        <f t="shared" si="6"/>
        <v>0</v>
      </c>
      <c r="L20" s="80">
        <f t="shared" si="6"/>
        <v>0</v>
      </c>
      <c r="M20" s="80">
        <f t="shared" si="6"/>
        <v>0</v>
      </c>
      <c r="N20" s="80">
        <f t="shared" si="6"/>
        <v>0</v>
      </c>
      <c r="O20" s="80">
        <f t="shared" si="6"/>
        <v>0</v>
      </c>
      <c r="P20" s="80">
        <f t="shared" si="6"/>
        <v>0</v>
      </c>
      <c r="Q20" s="80">
        <f t="shared" si="6"/>
        <v>0</v>
      </c>
      <c r="R20" s="80">
        <f t="shared" si="6"/>
        <v>0</v>
      </c>
      <c r="S20" s="80">
        <f t="shared" si="6"/>
        <v>0</v>
      </c>
      <c r="T20" s="80">
        <f t="shared" si="6"/>
        <v>0</v>
      </c>
      <c r="U20" s="80">
        <f t="shared" si="6"/>
        <v>0</v>
      </c>
      <c r="V20" s="80">
        <f t="shared" si="6"/>
        <v>0</v>
      </c>
      <c r="W20" s="80">
        <f t="shared" si="6"/>
        <v>0</v>
      </c>
      <c r="X20" s="80">
        <f t="shared" si="6"/>
        <v>0</v>
      </c>
      <c r="Y20" s="80">
        <f t="shared" si="6"/>
        <v>0</v>
      </c>
      <c r="Z20" s="80">
        <f t="shared" si="6"/>
        <v>0</v>
      </c>
      <c r="AA20" s="80">
        <f t="shared" si="6"/>
        <v>0</v>
      </c>
      <c r="AB20" s="80">
        <f t="shared" si="6"/>
        <v>0</v>
      </c>
      <c r="AC20" s="80">
        <f t="shared" si="6"/>
        <v>0</v>
      </c>
      <c r="AD20" s="80">
        <f t="shared" si="6"/>
        <v>0</v>
      </c>
      <c r="AE20" s="80">
        <f t="shared" si="6"/>
        <v>0</v>
      </c>
      <c r="AF20" s="80">
        <f t="shared" si="6"/>
        <v>0</v>
      </c>
      <c r="AG20" s="80">
        <f t="shared" si="6"/>
        <v>0</v>
      </c>
      <c r="AH20" s="80">
        <f t="shared" si="6"/>
        <v>0</v>
      </c>
      <c r="AI20" s="80">
        <f t="shared" si="6"/>
        <v>0</v>
      </c>
      <c r="AJ20" s="80">
        <f t="shared" si="6"/>
        <v>0</v>
      </c>
      <c r="AK20" s="80">
        <f t="shared" si="6"/>
        <v>0</v>
      </c>
      <c r="AL20" s="80">
        <f t="shared" si="6"/>
        <v>0</v>
      </c>
      <c r="AM20" s="80">
        <f t="shared" si="6"/>
        <v>0</v>
      </c>
      <c r="AN20" s="80">
        <f t="shared" si="6"/>
        <v>0</v>
      </c>
      <c r="AO20" s="80">
        <f t="shared" si="6"/>
        <v>0</v>
      </c>
      <c r="AP20" s="80">
        <f t="shared" si="6"/>
        <v>0</v>
      </c>
      <c r="AQ20" s="80">
        <f t="shared" si="6"/>
        <v>0</v>
      </c>
      <c r="AR20" s="80">
        <f t="shared" si="6"/>
        <v>0</v>
      </c>
      <c r="AS20" s="80">
        <f t="shared" si="6"/>
        <v>0</v>
      </c>
      <c r="AT20" s="80">
        <f t="shared" si="6"/>
        <v>0</v>
      </c>
      <c r="AU20" s="80">
        <f t="shared" si="6"/>
        <v>0</v>
      </c>
      <c r="AV20" s="80">
        <f t="shared" si="6"/>
        <v>0</v>
      </c>
      <c r="AW20" s="80">
        <f t="shared" si="6"/>
        <v>0</v>
      </c>
      <c r="AX20" s="80">
        <f t="shared" si="6"/>
        <v>0</v>
      </c>
      <c r="AY20" s="80">
        <f t="shared" si="6"/>
        <v>0</v>
      </c>
      <c r="AZ20" s="80">
        <f t="shared" si="6"/>
        <v>0</v>
      </c>
      <c r="BA20" s="80">
        <f t="shared" si="6"/>
        <v>0</v>
      </c>
      <c r="BB20" s="80">
        <f t="shared" si="6"/>
        <v>0</v>
      </c>
      <c r="BC20" s="80">
        <f t="shared" si="6"/>
        <v>0</v>
      </c>
      <c r="BD20" s="80">
        <f t="shared" si="6"/>
        <v>0</v>
      </c>
      <c r="BE20" s="80">
        <f t="shared" si="6"/>
        <v>0</v>
      </c>
      <c r="BF20" s="80">
        <f t="shared" si="6"/>
        <v>0</v>
      </c>
      <c r="BG20" s="80">
        <f t="shared" si="6"/>
        <v>0</v>
      </c>
      <c r="BH20" s="80">
        <f t="shared" si="6"/>
        <v>0</v>
      </c>
      <c r="BI20" s="80">
        <f t="shared" si="6"/>
        <v>0</v>
      </c>
      <c r="BJ20" s="80">
        <f t="shared" si="6"/>
        <v>0</v>
      </c>
      <c r="BK20" s="80">
        <f t="shared" si="6"/>
        <v>0</v>
      </c>
      <c r="BL20" s="81">
        <f t="shared" si="6"/>
        <v>0</v>
      </c>
    </row>
    <row r="21" spans="1:64" x14ac:dyDescent="0.2">
      <c r="A21" s="348" t="s">
        <v>60</v>
      </c>
      <c r="B21" s="349"/>
      <c r="C21" s="349"/>
      <c r="D21" s="350"/>
      <c r="E21" s="82">
        <f>SUM(E20,E15)</f>
        <v>0</v>
      </c>
      <c r="F21" s="83">
        <f t="shared" ref="F21:BL21" si="7">SUM(F20,F15)</f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  <c r="Z21" s="83">
        <f t="shared" si="7"/>
        <v>0</v>
      </c>
      <c r="AA21" s="83">
        <f t="shared" si="7"/>
        <v>0</v>
      </c>
      <c r="AB21" s="83">
        <f t="shared" si="7"/>
        <v>0</v>
      </c>
      <c r="AC21" s="83">
        <f t="shared" si="7"/>
        <v>0</v>
      </c>
      <c r="AD21" s="83">
        <f t="shared" si="7"/>
        <v>0</v>
      </c>
      <c r="AE21" s="83">
        <f t="shared" si="7"/>
        <v>0</v>
      </c>
      <c r="AF21" s="83">
        <f t="shared" si="7"/>
        <v>0</v>
      </c>
      <c r="AG21" s="83">
        <f t="shared" si="7"/>
        <v>0</v>
      </c>
      <c r="AH21" s="83">
        <f t="shared" si="7"/>
        <v>0</v>
      </c>
      <c r="AI21" s="83">
        <f t="shared" si="7"/>
        <v>0</v>
      </c>
      <c r="AJ21" s="83">
        <f t="shared" si="7"/>
        <v>0</v>
      </c>
      <c r="AK21" s="83">
        <f t="shared" si="7"/>
        <v>0</v>
      </c>
      <c r="AL21" s="83">
        <f t="shared" si="7"/>
        <v>0</v>
      </c>
      <c r="AM21" s="83">
        <f t="shared" si="7"/>
        <v>0</v>
      </c>
      <c r="AN21" s="83">
        <f t="shared" si="7"/>
        <v>0</v>
      </c>
      <c r="AO21" s="83">
        <f t="shared" si="7"/>
        <v>0</v>
      </c>
      <c r="AP21" s="83">
        <f t="shared" si="7"/>
        <v>0</v>
      </c>
      <c r="AQ21" s="83">
        <f t="shared" si="7"/>
        <v>0</v>
      </c>
      <c r="AR21" s="83">
        <f t="shared" si="7"/>
        <v>0</v>
      </c>
      <c r="AS21" s="83">
        <f t="shared" si="7"/>
        <v>0</v>
      </c>
      <c r="AT21" s="83">
        <f t="shared" si="7"/>
        <v>0</v>
      </c>
      <c r="AU21" s="83">
        <f t="shared" si="7"/>
        <v>0</v>
      </c>
      <c r="AV21" s="83">
        <f t="shared" si="7"/>
        <v>0</v>
      </c>
      <c r="AW21" s="83">
        <f t="shared" si="7"/>
        <v>0</v>
      </c>
      <c r="AX21" s="83">
        <f t="shared" si="7"/>
        <v>0</v>
      </c>
      <c r="AY21" s="83">
        <f t="shared" si="7"/>
        <v>0</v>
      </c>
      <c r="AZ21" s="83">
        <f t="shared" si="7"/>
        <v>0</v>
      </c>
      <c r="BA21" s="83">
        <f t="shared" si="7"/>
        <v>0</v>
      </c>
      <c r="BB21" s="83">
        <f t="shared" si="7"/>
        <v>0</v>
      </c>
      <c r="BC21" s="83">
        <f t="shared" si="7"/>
        <v>0</v>
      </c>
      <c r="BD21" s="83">
        <f t="shared" si="7"/>
        <v>0</v>
      </c>
      <c r="BE21" s="83">
        <f t="shared" si="7"/>
        <v>0</v>
      </c>
      <c r="BF21" s="83">
        <f t="shared" si="7"/>
        <v>0</v>
      </c>
      <c r="BG21" s="83">
        <f t="shared" si="7"/>
        <v>0</v>
      </c>
      <c r="BH21" s="83">
        <f t="shared" si="7"/>
        <v>0</v>
      </c>
      <c r="BI21" s="83">
        <f t="shared" si="7"/>
        <v>0</v>
      </c>
      <c r="BJ21" s="83">
        <f t="shared" si="7"/>
        <v>0</v>
      </c>
      <c r="BK21" s="83">
        <f t="shared" si="7"/>
        <v>0</v>
      </c>
      <c r="BL21" s="84">
        <f t="shared" si="7"/>
        <v>0</v>
      </c>
    </row>
  </sheetData>
  <sheetProtection algorithmName="SHA-512" hashValue="32cTeurAq3txWXxh8h4i1RI8x6rz0n0d7t2zihzYP8YGfUJVhLFfdlmU1V+ezKQN3JOZW5+Cw7SmNaEC/ApTow==" saltValue="GhSlxd7VFDTHtbGcx2hxeA==" spinCount="100000" sheet="1" objects="1" scenarios="1"/>
  <mergeCells count="18">
    <mergeCell ref="A16:A20"/>
    <mergeCell ref="A5:A15"/>
    <mergeCell ref="A21:D21"/>
    <mergeCell ref="B15:D15"/>
    <mergeCell ref="B20:D20"/>
    <mergeCell ref="B18:C19"/>
    <mergeCell ref="B16:C17"/>
    <mergeCell ref="B13:C14"/>
    <mergeCell ref="B11:C12"/>
    <mergeCell ref="B10:D10"/>
    <mergeCell ref="B9:D9"/>
    <mergeCell ref="A2:D2"/>
    <mergeCell ref="A1:D1"/>
    <mergeCell ref="A3:D3"/>
    <mergeCell ref="A4:D4"/>
    <mergeCell ref="C5:C6"/>
    <mergeCell ref="B5:B8"/>
    <mergeCell ref="C7:C8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8"/>
  <sheetViews>
    <sheetView workbookViewId="0">
      <selection activeCell="B9" sqref="B9"/>
    </sheetView>
  </sheetViews>
  <sheetFormatPr defaultColWidth="9.09765625" defaultRowHeight="15" x14ac:dyDescent="0.2"/>
  <cols>
    <col min="1" max="1" width="11" style="20" bestFit="1" customWidth="1"/>
    <col min="2" max="2" width="43.69921875" style="22" bestFit="1" customWidth="1"/>
    <col min="3" max="3" width="63.69921875" style="23" bestFit="1" customWidth="1"/>
    <col min="4" max="16384" width="9.09765625" style="22"/>
  </cols>
  <sheetData>
    <row r="1" spans="1:3" x14ac:dyDescent="0.2">
      <c r="A1" s="20" t="s">
        <v>98</v>
      </c>
      <c r="B1" s="20" t="s">
        <v>99</v>
      </c>
      <c r="C1" s="21" t="s">
        <v>100</v>
      </c>
    </row>
    <row r="2" spans="1:3" x14ac:dyDescent="0.2">
      <c r="A2" s="20">
        <v>1010</v>
      </c>
      <c r="B2" s="22" t="s">
        <v>116</v>
      </c>
      <c r="C2" s="23" t="s">
        <v>303</v>
      </c>
    </row>
    <row r="3" spans="1:3" x14ac:dyDescent="0.2">
      <c r="A3" s="20">
        <v>1030</v>
      </c>
      <c r="B3" s="22" t="s">
        <v>117</v>
      </c>
    </row>
    <row r="4" spans="1:3" x14ac:dyDescent="0.2">
      <c r="A4" s="20">
        <v>1040</v>
      </c>
      <c r="B4" s="22" t="s">
        <v>118</v>
      </c>
    </row>
    <row r="5" spans="1:3" x14ac:dyDescent="0.2">
      <c r="A5" s="20">
        <v>1041</v>
      </c>
      <c r="B5" s="22" t="s">
        <v>119</v>
      </c>
    </row>
    <row r="6" spans="1:3" x14ac:dyDescent="0.2">
      <c r="A6" s="20">
        <v>1042</v>
      </c>
      <c r="B6" s="22" t="s">
        <v>120</v>
      </c>
    </row>
    <row r="7" spans="1:3" x14ac:dyDescent="0.2">
      <c r="A7" s="20">
        <v>1043</v>
      </c>
      <c r="B7" s="22" t="s">
        <v>121</v>
      </c>
    </row>
    <row r="8" spans="1:3" x14ac:dyDescent="0.2">
      <c r="A8" s="20">
        <v>1044</v>
      </c>
      <c r="B8" s="22" t="s">
        <v>122</v>
      </c>
    </row>
    <row r="9" spans="1:3" x14ac:dyDescent="0.2">
      <c r="A9" s="20">
        <v>1050</v>
      </c>
      <c r="B9" s="22" t="s">
        <v>123</v>
      </c>
      <c r="C9" s="23" t="s">
        <v>304</v>
      </c>
    </row>
    <row r="10" spans="1:3" x14ac:dyDescent="0.2">
      <c r="A10" s="20">
        <v>1051</v>
      </c>
      <c r="B10" s="22" t="s">
        <v>124</v>
      </c>
    </row>
    <row r="11" spans="1:3" x14ac:dyDescent="0.2">
      <c r="A11" s="20">
        <v>1052</v>
      </c>
      <c r="B11" s="22" t="s">
        <v>125</v>
      </c>
    </row>
    <row r="12" spans="1:3" x14ac:dyDescent="0.2">
      <c r="A12" s="20">
        <v>1053</v>
      </c>
      <c r="B12" s="22" t="s">
        <v>126</v>
      </c>
    </row>
    <row r="13" spans="1:3" x14ac:dyDescent="0.2">
      <c r="A13" s="20">
        <v>1070</v>
      </c>
      <c r="B13" s="22" t="s">
        <v>127</v>
      </c>
      <c r="C13" s="23" t="s">
        <v>305</v>
      </c>
    </row>
    <row r="14" spans="1:3" x14ac:dyDescent="0.2">
      <c r="A14" s="20">
        <v>1110</v>
      </c>
      <c r="B14" s="22" t="s">
        <v>128</v>
      </c>
    </row>
    <row r="15" spans="1:3" x14ac:dyDescent="0.2">
      <c r="A15" s="20">
        <v>1120</v>
      </c>
      <c r="B15" s="22" t="s">
        <v>129</v>
      </c>
      <c r="C15" s="23" t="s">
        <v>306</v>
      </c>
    </row>
    <row r="16" spans="1:3" x14ac:dyDescent="0.2">
      <c r="A16" s="20">
        <v>1230</v>
      </c>
      <c r="B16" s="22" t="s">
        <v>130</v>
      </c>
    </row>
    <row r="17" spans="1:3" x14ac:dyDescent="0.2">
      <c r="A17" s="20">
        <v>1400</v>
      </c>
      <c r="B17" s="22" t="s">
        <v>131</v>
      </c>
      <c r="C17" s="23" t="s">
        <v>307</v>
      </c>
    </row>
    <row r="18" spans="1:3" x14ac:dyDescent="0.2">
      <c r="A18" s="20">
        <v>1410</v>
      </c>
      <c r="B18" s="22" t="s">
        <v>132</v>
      </c>
    </row>
    <row r="19" spans="1:3" x14ac:dyDescent="0.2">
      <c r="A19" s="20">
        <v>1411</v>
      </c>
      <c r="B19" s="22" t="s">
        <v>133</v>
      </c>
    </row>
    <row r="20" spans="1:3" x14ac:dyDescent="0.2">
      <c r="A20" s="20">
        <v>1412</v>
      </c>
      <c r="B20" s="22" t="s">
        <v>134</v>
      </c>
    </row>
    <row r="21" spans="1:3" x14ac:dyDescent="0.2">
      <c r="A21" s="20">
        <v>1420</v>
      </c>
      <c r="B21" s="22" t="s">
        <v>135</v>
      </c>
      <c r="C21" s="23" t="s">
        <v>308</v>
      </c>
    </row>
    <row r="22" spans="1:3" ht="30" x14ac:dyDescent="0.2">
      <c r="A22" s="20">
        <v>1430</v>
      </c>
      <c r="B22" s="22" t="s">
        <v>136</v>
      </c>
      <c r="C22" s="22" t="s">
        <v>309</v>
      </c>
    </row>
    <row r="23" spans="1:3" x14ac:dyDescent="0.2">
      <c r="A23" s="20">
        <v>1440</v>
      </c>
      <c r="B23" s="22" t="s">
        <v>137</v>
      </c>
    </row>
    <row r="24" spans="1:3" x14ac:dyDescent="0.2">
      <c r="A24" s="20">
        <v>1450</v>
      </c>
      <c r="B24" s="22" t="s">
        <v>138</v>
      </c>
      <c r="C24" s="23" t="s">
        <v>310</v>
      </c>
    </row>
    <row r="25" spans="1:3" x14ac:dyDescent="0.2">
      <c r="A25" s="20">
        <v>1460</v>
      </c>
      <c r="B25" s="22" t="s">
        <v>139</v>
      </c>
    </row>
    <row r="26" spans="1:3" x14ac:dyDescent="0.2">
      <c r="A26" s="20">
        <v>1470</v>
      </c>
      <c r="B26" s="22" t="s">
        <v>140</v>
      </c>
    </row>
    <row r="27" spans="1:3" x14ac:dyDescent="0.2">
      <c r="A27" s="20">
        <v>1480</v>
      </c>
      <c r="B27" s="22" t="s">
        <v>141</v>
      </c>
    </row>
    <row r="28" spans="1:3" x14ac:dyDescent="0.2">
      <c r="A28" s="20">
        <v>1500</v>
      </c>
      <c r="B28" s="22" t="s">
        <v>142</v>
      </c>
    </row>
    <row r="29" spans="1:3" x14ac:dyDescent="0.2">
      <c r="A29" s="20">
        <v>1510</v>
      </c>
      <c r="B29" s="22" t="s">
        <v>143</v>
      </c>
    </row>
    <row r="30" spans="1:3" x14ac:dyDescent="0.2">
      <c r="A30" s="20">
        <v>1600</v>
      </c>
      <c r="B30" s="22" t="s">
        <v>144</v>
      </c>
    </row>
    <row r="31" spans="1:3" x14ac:dyDescent="0.2">
      <c r="A31" s="20">
        <v>1610</v>
      </c>
      <c r="B31" s="22" t="s">
        <v>145</v>
      </c>
    </row>
    <row r="32" spans="1:3" x14ac:dyDescent="0.2">
      <c r="A32" s="20">
        <v>1620</v>
      </c>
      <c r="B32" s="22" t="s">
        <v>146</v>
      </c>
    </row>
    <row r="33" spans="1:3" x14ac:dyDescent="0.2">
      <c r="A33" s="20">
        <v>1630</v>
      </c>
      <c r="B33" s="22" t="s">
        <v>147</v>
      </c>
    </row>
    <row r="34" spans="1:3" x14ac:dyDescent="0.2">
      <c r="A34" s="20">
        <v>1631</v>
      </c>
      <c r="B34" s="22" t="s">
        <v>148</v>
      </c>
    </row>
    <row r="35" spans="1:3" x14ac:dyDescent="0.2">
      <c r="A35" s="20">
        <v>1640</v>
      </c>
      <c r="B35" s="22" t="s">
        <v>149</v>
      </c>
    </row>
    <row r="36" spans="1:3" x14ac:dyDescent="0.2">
      <c r="A36" s="20">
        <v>1650</v>
      </c>
      <c r="B36" s="22" t="s">
        <v>150</v>
      </c>
      <c r="C36" s="23" t="s">
        <v>311</v>
      </c>
    </row>
    <row r="37" spans="1:3" x14ac:dyDescent="0.2">
      <c r="A37" s="20">
        <v>1651</v>
      </c>
      <c r="B37" s="22" t="s">
        <v>151</v>
      </c>
    </row>
    <row r="38" spans="1:3" x14ac:dyDescent="0.2">
      <c r="A38" s="20">
        <v>1660</v>
      </c>
      <c r="B38" s="22" t="s">
        <v>152</v>
      </c>
    </row>
    <row r="39" spans="1:3" x14ac:dyDescent="0.2">
      <c r="A39" s="20">
        <v>1710</v>
      </c>
      <c r="B39" s="22" t="s">
        <v>153</v>
      </c>
      <c r="C39" s="23" t="s">
        <v>312</v>
      </c>
    </row>
    <row r="40" spans="1:3" ht="30" x14ac:dyDescent="0.2">
      <c r="A40" s="20">
        <v>1720</v>
      </c>
      <c r="B40" s="22" t="s">
        <v>154</v>
      </c>
      <c r="C40" s="22" t="s">
        <v>313</v>
      </c>
    </row>
    <row r="41" spans="1:3" x14ac:dyDescent="0.2">
      <c r="A41" s="20">
        <v>1740</v>
      </c>
      <c r="B41" s="22" t="s">
        <v>155</v>
      </c>
      <c r="C41" s="23" t="s">
        <v>314</v>
      </c>
    </row>
    <row r="42" spans="1:3" x14ac:dyDescent="0.2">
      <c r="A42" s="20">
        <v>1750</v>
      </c>
      <c r="B42" s="22" t="s">
        <v>156</v>
      </c>
      <c r="C42" s="23" t="s">
        <v>315</v>
      </c>
    </row>
    <row r="43" spans="1:3" x14ac:dyDescent="0.2">
      <c r="A43" s="20">
        <v>1751</v>
      </c>
      <c r="B43" s="22" t="s">
        <v>157</v>
      </c>
    </row>
    <row r="44" spans="1:3" x14ac:dyDescent="0.2">
      <c r="A44" s="20">
        <v>1800</v>
      </c>
      <c r="B44" s="22" t="s">
        <v>158</v>
      </c>
    </row>
    <row r="45" spans="1:3" x14ac:dyDescent="0.2">
      <c r="A45" s="20">
        <v>1801</v>
      </c>
      <c r="B45" s="22" t="s">
        <v>159</v>
      </c>
    </row>
    <row r="46" spans="1:3" x14ac:dyDescent="0.2">
      <c r="A46" s="20">
        <v>1802</v>
      </c>
      <c r="B46" s="22" t="s">
        <v>160</v>
      </c>
    </row>
    <row r="47" spans="1:3" ht="45" x14ac:dyDescent="0.2">
      <c r="A47" s="20">
        <v>1900</v>
      </c>
      <c r="B47" s="22" t="s">
        <v>161</v>
      </c>
      <c r="C47" s="22" t="s">
        <v>375</v>
      </c>
    </row>
    <row r="48" spans="1:3" x14ac:dyDescent="0.2">
      <c r="A48" s="20">
        <v>2010</v>
      </c>
      <c r="B48" s="22" t="s">
        <v>162</v>
      </c>
    </row>
    <row r="49" spans="1:3" x14ac:dyDescent="0.2">
      <c r="A49" s="20">
        <v>2020</v>
      </c>
      <c r="B49" s="22" t="s">
        <v>163</v>
      </c>
      <c r="C49" s="23" t="s">
        <v>316</v>
      </c>
    </row>
    <row r="50" spans="1:3" x14ac:dyDescent="0.2">
      <c r="A50" s="20">
        <v>2030</v>
      </c>
      <c r="B50" s="22" t="s">
        <v>164</v>
      </c>
    </row>
    <row r="51" spans="1:3" x14ac:dyDescent="0.2">
      <c r="A51" s="20">
        <v>2100</v>
      </c>
      <c r="B51" s="22" t="s">
        <v>165</v>
      </c>
      <c r="C51" s="23" t="s">
        <v>317</v>
      </c>
    </row>
    <row r="52" spans="1:3" x14ac:dyDescent="0.2">
      <c r="A52" s="20">
        <v>2130</v>
      </c>
      <c r="B52" s="22" t="s">
        <v>166</v>
      </c>
      <c r="C52" s="23" t="s">
        <v>318</v>
      </c>
    </row>
    <row r="53" spans="1:3" x14ac:dyDescent="0.2">
      <c r="A53" s="20">
        <v>2140</v>
      </c>
      <c r="B53" s="22" t="s">
        <v>167</v>
      </c>
    </row>
    <row r="54" spans="1:3" x14ac:dyDescent="0.2">
      <c r="A54" s="20">
        <v>2150</v>
      </c>
      <c r="B54" s="22" t="s">
        <v>168</v>
      </c>
      <c r="C54" s="23" t="s">
        <v>319</v>
      </c>
    </row>
    <row r="55" spans="1:3" x14ac:dyDescent="0.2">
      <c r="A55" s="20">
        <v>2200</v>
      </c>
      <c r="B55" s="22" t="s">
        <v>169</v>
      </c>
      <c r="C55" s="23" t="s">
        <v>320</v>
      </c>
    </row>
    <row r="56" spans="1:3" x14ac:dyDescent="0.2">
      <c r="A56" s="20">
        <v>2310</v>
      </c>
      <c r="B56" s="22" t="s">
        <v>170</v>
      </c>
      <c r="C56" s="23" t="s">
        <v>321</v>
      </c>
    </row>
    <row r="57" spans="1:3" x14ac:dyDescent="0.2">
      <c r="A57" s="20">
        <v>2400</v>
      </c>
      <c r="B57" s="22" t="s">
        <v>171</v>
      </c>
      <c r="C57" s="23" t="s">
        <v>322</v>
      </c>
    </row>
    <row r="58" spans="1:3" x14ac:dyDescent="0.2">
      <c r="A58" s="20">
        <v>2600</v>
      </c>
      <c r="B58" s="22" t="s">
        <v>172</v>
      </c>
      <c r="C58" s="23" t="s">
        <v>323</v>
      </c>
    </row>
    <row r="59" spans="1:3" x14ac:dyDescent="0.2">
      <c r="A59" s="20">
        <v>2700</v>
      </c>
      <c r="B59" s="22" t="s">
        <v>173</v>
      </c>
    </row>
    <row r="60" spans="1:3" x14ac:dyDescent="0.2">
      <c r="A60" s="20">
        <v>2731</v>
      </c>
      <c r="B60" s="22" t="s">
        <v>174</v>
      </c>
    </row>
    <row r="61" spans="1:3" x14ac:dyDescent="0.2">
      <c r="A61" s="20">
        <v>2732</v>
      </c>
      <c r="B61" s="22" t="s">
        <v>175</v>
      </c>
    </row>
    <row r="62" spans="1:3" x14ac:dyDescent="0.2">
      <c r="A62" s="20">
        <v>2900</v>
      </c>
      <c r="B62" s="22" t="s">
        <v>176</v>
      </c>
    </row>
    <row r="63" spans="1:3" x14ac:dyDescent="0.2">
      <c r="A63" s="20">
        <v>3010</v>
      </c>
      <c r="B63" s="22" t="s">
        <v>177</v>
      </c>
      <c r="C63" s="23" t="s">
        <v>324</v>
      </c>
    </row>
    <row r="64" spans="1:3" ht="30" x14ac:dyDescent="0.2">
      <c r="A64" s="20">
        <v>3040</v>
      </c>
      <c r="B64" s="22" t="s">
        <v>178</v>
      </c>
      <c r="C64" s="22" t="s">
        <v>325</v>
      </c>
    </row>
    <row r="65" spans="1:3" x14ac:dyDescent="0.2">
      <c r="A65" s="20">
        <v>3050</v>
      </c>
      <c r="B65" s="22" t="s">
        <v>179</v>
      </c>
      <c r="C65" s="23" t="s">
        <v>326</v>
      </c>
    </row>
    <row r="66" spans="1:3" ht="30" x14ac:dyDescent="0.2">
      <c r="A66" s="20">
        <v>3100</v>
      </c>
      <c r="B66" s="22" t="s">
        <v>180</v>
      </c>
      <c r="C66" s="22" t="s">
        <v>376</v>
      </c>
    </row>
    <row r="67" spans="1:3" x14ac:dyDescent="0.2">
      <c r="A67" s="20">
        <v>3200</v>
      </c>
      <c r="B67" s="22" t="s">
        <v>181</v>
      </c>
    </row>
    <row r="68" spans="1:3" x14ac:dyDescent="0.2">
      <c r="A68" s="20">
        <v>3210</v>
      </c>
      <c r="B68" s="22" t="s">
        <v>182</v>
      </c>
    </row>
    <row r="69" spans="1:3" x14ac:dyDescent="0.2">
      <c r="A69" s="20">
        <v>3220</v>
      </c>
      <c r="B69" s="22" t="s">
        <v>183</v>
      </c>
    </row>
    <row r="70" spans="1:3" x14ac:dyDescent="0.2">
      <c r="A70" s="20">
        <v>3230</v>
      </c>
      <c r="B70" s="22" t="s">
        <v>184</v>
      </c>
    </row>
    <row r="71" spans="1:3" x14ac:dyDescent="0.2">
      <c r="A71" s="20">
        <v>3300</v>
      </c>
      <c r="B71" s="22" t="s">
        <v>185</v>
      </c>
      <c r="C71" s="23" t="s">
        <v>327</v>
      </c>
    </row>
    <row r="72" spans="1:3" x14ac:dyDescent="0.2">
      <c r="A72" s="20">
        <v>3310</v>
      </c>
      <c r="B72" s="22" t="s">
        <v>186</v>
      </c>
    </row>
    <row r="73" spans="1:3" x14ac:dyDescent="0.2">
      <c r="A73" s="20">
        <v>3320</v>
      </c>
      <c r="B73" s="22" t="s">
        <v>187</v>
      </c>
      <c r="C73" s="23" t="s">
        <v>328</v>
      </c>
    </row>
    <row r="74" spans="1:3" x14ac:dyDescent="0.2">
      <c r="A74" s="20">
        <v>3350</v>
      </c>
      <c r="B74" s="22" t="s">
        <v>188</v>
      </c>
      <c r="C74" s="23" t="s">
        <v>329</v>
      </c>
    </row>
    <row r="75" spans="1:3" x14ac:dyDescent="0.2">
      <c r="A75" s="20">
        <v>3400</v>
      </c>
      <c r="B75" s="22" t="s">
        <v>189</v>
      </c>
      <c r="C75" s="23" t="s">
        <v>330</v>
      </c>
    </row>
    <row r="76" spans="1:3" x14ac:dyDescent="0.2">
      <c r="A76" s="20">
        <v>3410</v>
      </c>
      <c r="B76" s="22" t="s">
        <v>190</v>
      </c>
      <c r="C76" s="23" t="s">
        <v>331</v>
      </c>
    </row>
    <row r="77" spans="1:3" x14ac:dyDescent="0.2">
      <c r="A77" s="20">
        <v>3420</v>
      </c>
      <c r="B77" s="22" t="s">
        <v>191</v>
      </c>
    </row>
    <row r="78" spans="1:3" x14ac:dyDescent="0.2">
      <c r="A78" s="20">
        <v>3421</v>
      </c>
      <c r="B78" s="22" t="s">
        <v>192</v>
      </c>
    </row>
    <row r="79" spans="1:3" x14ac:dyDescent="0.2">
      <c r="A79" s="20">
        <v>3500</v>
      </c>
      <c r="B79" s="22" t="s">
        <v>193</v>
      </c>
    </row>
    <row r="80" spans="1:3" x14ac:dyDescent="0.2">
      <c r="A80" s="20">
        <v>3501</v>
      </c>
      <c r="B80" s="22" t="s">
        <v>194</v>
      </c>
      <c r="C80" s="23" t="s">
        <v>332</v>
      </c>
    </row>
    <row r="81" spans="1:3" x14ac:dyDescent="0.2">
      <c r="A81" s="20">
        <v>3502</v>
      </c>
      <c r="B81" s="22" t="s">
        <v>195</v>
      </c>
      <c r="C81" s="23" t="s">
        <v>333</v>
      </c>
    </row>
    <row r="82" spans="1:3" x14ac:dyDescent="0.2">
      <c r="A82" s="20">
        <v>3503</v>
      </c>
      <c r="B82" s="22" t="s">
        <v>196</v>
      </c>
    </row>
    <row r="83" spans="1:3" x14ac:dyDescent="0.2">
      <c r="A83" s="20">
        <v>3504</v>
      </c>
      <c r="B83" s="22" t="s">
        <v>197</v>
      </c>
    </row>
    <row r="84" spans="1:3" x14ac:dyDescent="0.2">
      <c r="A84" s="20">
        <v>3505</v>
      </c>
      <c r="B84" s="22" t="s">
        <v>198</v>
      </c>
    </row>
    <row r="85" spans="1:3" x14ac:dyDescent="0.2">
      <c r="A85" s="20">
        <v>3506</v>
      </c>
      <c r="B85" s="22" t="s">
        <v>199</v>
      </c>
    </row>
    <row r="86" spans="1:3" x14ac:dyDescent="0.2">
      <c r="A86" s="20">
        <v>3507</v>
      </c>
      <c r="B86" s="22" t="s">
        <v>200</v>
      </c>
    </row>
    <row r="87" spans="1:3" x14ac:dyDescent="0.2">
      <c r="A87" s="20">
        <v>3508</v>
      </c>
      <c r="B87" s="22" t="s">
        <v>201</v>
      </c>
      <c r="C87" s="23" t="s">
        <v>334</v>
      </c>
    </row>
    <row r="88" spans="1:3" x14ac:dyDescent="0.2">
      <c r="A88" s="20">
        <v>3600</v>
      </c>
      <c r="B88" s="22" t="s">
        <v>202</v>
      </c>
    </row>
    <row r="89" spans="1:3" x14ac:dyDescent="0.2">
      <c r="A89" s="20">
        <v>3601</v>
      </c>
      <c r="B89" s="22" t="s">
        <v>203</v>
      </c>
    </row>
    <row r="90" spans="1:3" x14ac:dyDescent="0.2">
      <c r="A90" s="20">
        <v>3900</v>
      </c>
      <c r="B90" s="22" t="s">
        <v>204</v>
      </c>
    </row>
    <row r="91" spans="1:3" x14ac:dyDescent="0.2">
      <c r="A91" s="20">
        <v>4010</v>
      </c>
      <c r="B91" s="22" t="s">
        <v>205</v>
      </c>
      <c r="C91" s="23" t="s">
        <v>335</v>
      </c>
    </row>
    <row r="92" spans="1:3" x14ac:dyDescent="0.2">
      <c r="A92" s="20">
        <v>4020</v>
      </c>
      <c r="B92" s="22" t="s">
        <v>206</v>
      </c>
    </row>
    <row r="93" spans="1:3" x14ac:dyDescent="0.2">
      <c r="A93" s="20">
        <v>4030</v>
      </c>
      <c r="B93" s="22" t="s">
        <v>207</v>
      </c>
    </row>
    <row r="94" spans="1:3" x14ac:dyDescent="0.2">
      <c r="A94" s="20">
        <v>4100</v>
      </c>
      <c r="B94" s="22" t="s">
        <v>208</v>
      </c>
    </row>
    <row r="95" spans="1:3" x14ac:dyDescent="0.2">
      <c r="A95" s="20">
        <v>4110</v>
      </c>
      <c r="B95" s="22" t="s">
        <v>209</v>
      </c>
      <c r="C95" s="23" t="s">
        <v>336</v>
      </c>
    </row>
    <row r="96" spans="1:3" x14ac:dyDescent="0.2">
      <c r="A96" s="20">
        <v>4150</v>
      </c>
      <c r="B96" s="22" t="s">
        <v>210</v>
      </c>
    </row>
    <row r="97" spans="1:3" x14ac:dyDescent="0.2">
      <c r="A97" s="20">
        <v>4200</v>
      </c>
      <c r="B97" s="22" t="s">
        <v>211</v>
      </c>
      <c r="C97" s="23" t="s">
        <v>337</v>
      </c>
    </row>
    <row r="98" spans="1:3" x14ac:dyDescent="0.2">
      <c r="A98" s="20">
        <v>4210</v>
      </c>
      <c r="B98" s="22" t="s">
        <v>212</v>
      </c>
    </row>
    <row r="99" spans="1:3" x14ac:dyDescent="0.2">
      <c r="A99" s="20">
        <v>4220</v>
      </c>
      <c r="B99" s="22" t="s">
        <v>213</v>
      </c>
    </row>
    <row r="100" spans="1:3" x14ac:dyDescent="0.2">
      <c r="A100" s="20">
        <v>4230</v>
      </c>
      <c r="B100" s="22" t="s">
        <v>214</v>
      </c>
    </row>
    <row r="101" spans="1:3" x14ac:dyDescent="0.2">
      <c r="A101" s="20">
        <v>4240</v>
      </c>
      <c r="B101" s="22" t="s">
        <v>215</v>
      </c>
      <c r="C101" s="23" t="s">
        <v>338</v>
      </c>
    </row>
    <row r="102" spans="1:3" x14ac:dyDescent="0.2">
      <c r="A102" s="20">
        <v>4300</v>
      </c>
      <c r="B102" s="22" t="s">
        <v>216</v>
      </c>
      <c r="C102" s="23" t="s">
        <v>339</v>
      </c>
    </row>
    <row r="103" spans="1:3" x14ac:dyDescent="0.2">
      <c r="A103" s="20">
        <v>4350</v>
      </c>
      <c r="B103" s="22" t="s">
        <v>217</v>
      </c>
    </row>
    <row r="104" spans="1:3" x14ac:dyDescent="0.2">
      <c r="A104" s="20">
        <v>4400</v>
      </c>
      <c r="B104" s="22" t="s">
        <v>218</v>
      </c>
    </row>
    <row r="105" spans="1:3" x14ac:dyDescent="0.2">
      <c r="A105" s="20">
        <v>4410</v>
      </c>
      <c r="B105" s="22" t="s">
        <v>219</v>
      </c>
    </row>
    <row r="106" spans="1:3" x14ac:dyDescent="0.2">
      <c r="A106" s="20">
        <v>4440</v>
      </c>
      <c r="B106" s="22" t="s">
        <v>220</v>
      </c>
    </row>
    <row r="107" spans="1:3" x14ac:dyDescent="0.2">
      <c r="A107" s="20">
        <v>4450</v>
      </c>
      <c r="B107" s="22" t="s">
        <v>221</v>
      </c>
      <c r="C107" s="23" t="s">
        <v>340</v>
      </c>
    </row>
    <row r="108" spans="1:3" x14ac:dyDescent="0.2">
      <c r="A108" s="20">
        <v>4451</v>
      </c>
      <c r="B108" s="22" t="s">
        <v>222</v>
      </c>
      <c r="C108" s="23" t="s">
        <v>341</v>
      </c>
    </row>
    <row r="109" spans="1:3" x14ac:dyDescent="0.2">
      <c r="A109" s="20">
        <v>4500</v>
      </c>
      <c r="B109" s="22" t="s">
        <v>223</v>
      </c>
    </row>
    <row r="110" spans="1:3" x14ac:dyDescent="0.2">
      <c r="A110" s="20">
        <v>4510</v>
      </c>
      <c r="B110" s="22" t="s">
        <v>224</v>
      </c>
    </row>
    <row r="111" spans="1:3" x14ac:dyDescent="0.2">
      <c r="A111" s="20">
        <v>4600</v>
      </c>
      <c r="B111" s="22" t="s">
        <v>225</v>
      </c>
    </row>
    <row r="112" spans="1:3" x14ac:dyDescent="0.2">
      <c r="A112" s="20">
        <v>4620</v>
      </c>
      <c r="B112" s="22" t="s">
        <v>226</v>
      </c>
    </row>
    <row r="113" spans="1:3" x14ac:dyDescent="0.2">
      <c r="A113" s="20">
        <v>4630</v>
      </c>
      <c r="B113" s="22" t="s">
        <v>227</v>
      </c>
      <c r="C113" s="23" t="s">
        <v>342</v>
      </c>
    </row>
    <row r="114" spans="1:3" x14ac:dyDescent="0.2">
      <c r="A114" s="20">
        <v>4700</v>
      </c>
      <c r="B114" s="22" t="s">
        <v>228</v>
      </c>
      <c r="C114" s="23" t="s">
        <v>343</v>
      </c>
    </row>
    <row r="115" spans="1:3" x14ac:dyDescent="0.2">
      <c r="A115" s="20">
        <v>4710</v>
      </c>
      <c r="B115" s="22" t="s">
        <v>229</v>
      </c>
      <c r="C115" s="23" t="s">
        <v>344</v>
      </c>
    </row>
    <row r="116" spans="1:3" x14ac:dyDescent="0.2">
      <c r="A116" s="20">
        <v>4730</v>
      </c>
      <c r="B116" s="22" t="s">
        <v>230</v>
      </c>
      <c r="C116" s="23" t="s">
        <v>345</v>
      </c>
    </row>
    <row r="117" spans="1:3" x14ac:dyDescent="0.2">
      <c r="A117" s="20">
        <v>4900</v>
      </c>
      <c r="B117" s="22" t="s">
        <v>231</v>
      </c>
      <c r="C117" s="23" t="s">
        <v>346</v>
      </c>
    </row>
    <row r="118" spans="1:3" x14ac:dyDescent="0.2">
      <c r="A118" s="20">
        <v>5010</v>
      </c>
      <c r="B118" s="22" t="s">
        <v>232</v>
      </c>
    </row>
    <row r="119" spans="1:3" x14ac:dyDescent="0.2">
      <c r="A119" s="20">
        <v>5020</v>
      </c>
      <c r="B119" s="22" t="s">
        <v>233</v>
      </c>
    </row>
    <row r="120" spans="1:3" x14ac:dyDescent="0.2">
      <c r="A120" s="20">
        <v>5030</v>
      </c>
      <c r="B120" s="22" t="s">
        <v>234</v>
      </c>
    </row>
    <row r="121" spans="1:3" x14ac:dyDescent="0.2">
      <c r="A121" s="20">
        <v>5040</v>
      </c>
      <c r="B121" s="22" t="s">
        <v>235</v>
      </c>
    </row>
    <row r="122" spans="1:3" x14ac:dyDescent="0.2">
      <c r="A122" s="20">
        <v>5041</v>
      </c>
      <c r="B122" s="22" t="s">
        <v>236</v>
      </c>
    </row>
    <row r="123" spans="1:3" x14ac:dyDescent="0.2">
      <c r="A123" s="20">
        <v>5050</v>
      </c>
      <c r="B123" s="22" t="s">
        <v>237</v>
      </c>
    </row>
    <row r="124" spans="1:3" x14ac:dyDescent="0.2">
      <c r="A124" s="20">
        <v>5060</v>
      </c>
      <c r="B124" s="22" t="s">
        <v>238</v>
      </c>
      <c r="C124" s="23" t="s">
        <v>347</v>
      </c>
    </row>
    <row r="125" spans="1:3" x14ac:dyDescent="0.2">
      <c r="A125" s="20">
        <v>5100</v>
      </c>
      <c r="B125" s="22" t="s">
        <v>239</v>
      </c>
      <c r="C125" s="23" t="s">
        <v>348</v>
      </c>
    </row>
    <row r="126" spans="1:3" x14ac:dyDescent="0.2">
      <c r="A126" s="20">
        <v>5110</v>
      </c>
      <c r="B126" s="22" t="s">
        <v>240</v>
      </c>
      <c r="C126" s="23" t="s">
        <v>349</v>
      </c>
    </row>
    <row r="127" spans="1:3" x14ac:dyDescent="0.2">
      <c r="A127" s="20">
        <v>5120</v>
      </c>
      <c r="B127" s="22" t="s">
        <v>241</v>
      </c>
    </row>
    <row r="128" spans="1:3" x14ac:dyDescent="0.2">
      <c r="A128" s="20">
        <v>5130</v>
      </c>
      <c r="B128" s="22" t="s">
        <v>242</v>
      </c>
    </row>
    <row r="129" spans="1:3" x14ac:dyDescent="0.2">
      <c r="A129" s="20">
        <v>5140</v>
      </c>
      <c r="B129" s="22" t="s">
        <v>243</v>
      </c>
      <c r="C129" s="23" t="s">
        <v>350</v>
      </c>
    </row>
    <row r="130" spans="1:3" x14ac:dyDescent="0.2">
      <c r="A130" s="20">
        <v>5150</v>
      </c>
      <c r="B130" s="22" t="s">
        <v>244</v>
      </c>
      <c r="C130" s="23" t="s">
        <v>351</v>
      </c>
    </row>
    <row r="131" spans="1:3" x14ac:dyDescent="0.2">
      <c r="A131" s="20">
        <v>5160</v>
      </c>
      <c r="B131" s="22" t="s">
        <v>245</v>
      </c>
    </row>
    <row r="132" spans="1:3" x14ac:dyDescent="0.2">
      <c r="A132" s="20">
        <v>5170</v>
      </c>
      <c r="B132" s="22" t="s">
        <v>246</v>
      </c>
    </row>
    <row r="133" spans="1:3" x14ac:dyDescent="0.2">
      <c r="A133" s="20">
        <v>5180</v>
      </c>
      <c r="B133" s="22" t="s">
        <v>247</v>
      </c>
    </row>
    <row r="134" spans="1:3" x14ac:dyDescent="0.2">
      <c r="A134" s="20">
        <v>5190</v>
      </c>
      <c r="B134" s="22" t="s">
        <v>248</v>
      </c>
    </row>
    <row r="135" spans="1:3" x14ac:dyDescent="0.2">
      <c r="A135" s="20">
        <v>5200</v>
      </c>
      <c r="B135" s="22" t="s">
        <v>249</v>
      </c>
      <c r="C135" s="23" t="s">
        <v>352</v>
      </c>
    </row>
    <row r="136" spans="1:3" x14ac:dyDescent="0.2">
      <c r="A136" s="20">
        <v>5210</v>
      </c>
      <c r="B136" s="22" t="s">
        <v>250</v>
      </c>
      <c r="C136" s="23" t="s">
        <v>353</v>
      </c>
    </row>
    <row r="137" spans="1:3" x14ac:dyDescent="0.2">
      <c r="A137" s="20">
        <v>5320</v>
      </c>
      <c r="B137" s="22" t="s">
        <v>251</v>
      </c>
      <c r="C137" s="23" t="s">
        <v>354</v>
      </c>
    </row>
    <row r="138" spans="1:3" x14ac:dyDescent="0.2">
      <c r="A138" s="20">
        <v>5900</v>
      </c>
      <c r="B138" s="22" t="s">
        <v>252</v>
      </c>
    </row>
    <row r="139" spans="1:3" x14ac:dyDescent="0.2">
      <c r="A139" s="20">
        <v>6010</v>
      </c>
      <c r="B139" s="22" t="s">
        <v>253</v>
      </c>
    </row>
    <row r="140" spans="1:3" x14ac:dyDescent="0.2">
      <c r="A140" s="20">
        <v>6020</v>
      </c>
      <c r="B140" s="22" t="s">
        <v>254</v>
      </c>
      <c r="C140" s="23" t="s">
        <v>355</v>
      </c>
    </row>
    <row r="141" spans="1:3" x14ac:dyDescent="0.2">
      <c r="A141" s="20">
        <v>6030</v>
      </c>
      <c r="B141" s="22" t="s">
        <v>255</v>
      </c>
    </row>
    <row r="142" spans="1:3" x14ac:dyDescent="0.2">
      <c r="A142" s="20">
        <v>6031</v>
      </c>
      <c r="B142" s="22" t="s">
        <v>256</v>
      </c>
      <c r="C142" s="23" t="s">
        <v>356</v>
      </c>
    </row>
    <row r="143" spans="1:3" x14ac:dyDescent="0.2">
      <c r="A143" s="20">
        <v>6032</v>
      </c>
      <c r="B143" s="22" t="s">
        <v>257</v>
      </c>
      <c r="C143" s="23" t="s">
        <v>357</v>
      </c>
    </row>
    <row r="144" spans="1:3" x14ac:dyDescent="0.2">
      <c r="A144" s="20">
        <v>6040</v>
      </c>
      <c r="B144" s="22" t="s">
        <v>258</v>
      </c>
    </row>
    <row r="145" spans="1:3" x14ac:dyDescent="0.2">
      <c r="A145" s="20">
        <v>6050</v>
      </c>
      <c r="B145" s="22" t="s">
        <v>259</v>
      </c>
    </row>
    <row r="146" spans="1:3" x14ac:dyDescent="0.2">
      <c r="A146" s="20">
        <v>6060</v>
      </c>
      <c r="B146" s="22" t="s">
        <v>260</v>
      </c>
      <c r="C146" s="23" t="s">
        <v>358</v>
      </c>
    </row>
    <row r="147" spans="1:3" x14ac:dyDescent="0.2">
      <c r="A147" s="20">
        <v>6100</v>
      </c>
      <c r="B147" s="22" t="s">
        <v>261</v>
      </c>
      <c r="C147" s="23" t="s">
        <v>359</v>
      </c>
    </row>
    <row r="148" spans="1:3" x14ac:dyDescent="0.2">
      <c r="A148" s="20">
        <v>6130</v>
      </c>
      <c r="B148" s="22" t="s">
        <v>262</v>
      </c>
      <c r="C148" s="23" t="s">
        <v>360</v>
      </c>
    </row>
    <row r="149" spans="1:3" x14ac:dyDescent="0.2">
      <c r="A149" s="20">
        <v>6150</v>
      </c>
      <c r="B149" s="22" t="s">
        <v>263</v>
      </c>
    </row>
    <row r="150" spans="1:3" x14ac:dyDescent="0.2">
      <c r="A150" s="20">
        <v>6160</v>
      </c>
      <c r="B150" s="22" t="s">
        <v>264</v>
      </c>
      <c r="C150" s="23" t="s">
        <v>361</v>
      </c>
    </row>
    <row r="151" spans="1:3" x14ac:dyDescent="0.2">
      <c r="A151" s="20">
        <v>6170</v>
      </c>
      <c r="B151" s="22" t="s">
        <v>265</v>
      </c>
      <c r="C151" s="23" t="s">
        <v>362</v>
      </c>
    </row>
    <row r="152" spans="1:3" x14ac:dyDescent="0.2">
      <c r="A152" s="20">
        <v>6190</v>
      </c>
      <c r="B152" s="22" t="s">
        <v>266</v>
      </c>
      <c r="C152" s="23" t="s">
        <v>363</v>
      </c>
    </row>
    <row r="153" spans="1:3" x14ac:dyDescent="0.2">
      <c r="A153" s="20">
        <v>6200</v>
      </c>
      <c r="B153" s="22" t="s">
        <v>267</v>
      </c>
      <c r="C153" s="23" t="s">
        <v>363</v>
      </c>
    </row>
    <row r="154" spans="1:3" x14ac:dyDescent="0.2">
      <c r="A154" s="20">
        <v>6300</v>
      </c>
      <c r="B154" s="22" t="s">
        <v>268</v>
      </c>
      <c r="C154" s="23" t="s">
        <v>364</v>
      </c>
    </row>
    <row r="155" spans="1:3" x14ac:dyDescent="0.2">
      <c r="A155" s="20">
        <v>6320</v>
      </c>
      <c r="B155" s="22" t="s">
        <v>269</v>
      </c>
      <c r="C155" s="23" t="s">
        <v>365</v>
      </c>
    </row>
    <row r="156" spans="1:3" x14ac:dyDescent="0.2">
      <c r="A156" s="20">
        <v>6400</v>
      </c>
      <c r="B156" s="22" t="s">
        <v>270</v>
      </c>
      <c r="C156" s="23" t="s">
        <v>366</v>
      </c>
    </row>
    <row r="157" spans="1:3" x14ac:dyDescent="0.2">
      <c r="A157" s="20">
        <v>6420</v>
      </c>
      <c r="B157" s="22" t="s">
        <v>271</v>
      </c>
    </row>
    <row r="158" spans="1:3" x14ac:dyDescent="0.2">
      <c r="A158" s="20">
        <v>6430</v>
      </c>
      <c r="B158" s="22" t="s">
        <v>272</v>
      </c>
      <c r="C158" s="23" t="s">
        <v>367</v>
      </c>
    </row>
    <row r="159" spans="1:3" x14ac:dyDescent="0.2">
      <c r="A159" s="20">
        <v>6440</v>
      </c>
      <c r="B159" s="22" t="s">
        <v>273</v>
      </c>
    </row>
    <row r="160" spans="1:3" x14ac:dyDescent="0.2">
      <c r="A160" s="20">
        <v>6500</v>
      </c>
      <c r="B160" s="22" t="s">
        <v>274</v>
      </c>
      <c r="C160" s="23" t="s">
        <v>368</v>
      </c>
    </row>
    <row r="161" spans="1:3" x14ac:dyDescent="0.2">
      <c r="A161" s="20">
        <v>6501</v>
      </c>
      <c r="B161" s="22" t="s">
        <v>275</v>
      </c>
      <c r="C161" s="23" t="s">
        <v>369</v>
      </c>
    </row>
    <row r="162" spans="1:3" x14ac:dyDescent="0.2">
      <c r="A162" s="20">
        <v>6502</v>
      </c>
      <c r="B162" s="22" t="s">
        <v>276</v>
      </c>
    </row>
    <row r="163" spans="1:3" x14ac:dyDescent="0.2">
      <c r="A163" s="20">
        <v>6503</v>
      </c>
      <c r="B163" s="22" t="s">
        <v>277</v>
      </c>
    </row>
    <row r="164" spans="1:3" x14ac:dyDescent="0.2">
      <c r="A164" s="20">
        <v>6900</v>
      </c>
      <c r="B164" s="22" t="s">
        <v>278</v>
      </c>
      <c r="C164" s="23" t="s">
        <v>370</v>
      </c>
    </row>
    <row r="165" spans="1:3" ht="30" x14ac:dyDescent="0.2">
      <c r="A165" s="20">
        <v>7200</v>
      </c>
      <c r="B165" s="22" t="s">
        <v>279</v>
      </c>
      <c r="C165" s="22" t="s">
        <v>371</v>
      </c>
    </row>
    <row r="166" spans="1:3" x14ac:dyDescent="0.2">
      <c r="A166" s="20">
        <v>7210</v>
      </c>
      <c r="B166" s="22" t="s">
        <v>280</v>
      </c>
    </row>
    <row r="167" spans="1:3" x14ac:dyDescent="0.2">
      <c r="A167" s="20">
        <v>7400</v>
      </c>
      <c r="B167" s="22" t="s">
        <v>281</v>
      </c>
    </row>
    <row r="168" spans="1:3" x14ac:dyDescent="0.2">
      <c r="A168" s="20">
        <v>7500</v>
      </c>
      <c r="B168" s="22" t="s">
        <v>282</v>
      </c>
    </row>
    <row r="169" spans="1:3" x14ac:dyDescent="0.2">
      <c r="A169" s="20">
        <v>7600</v>
      </c>
      <c r="B169" s="22" t="s">
        <v>283</v>
      </c>
    </row>
    <row r="170" spans="1:3" x14ac:dyDescent="0.2">
      <c r="A170" s="20">
        <v>7700</v>
      </c>
      <c r="B170" s="22" t="s">
        <v>284</v>
      </c>
    </row>
    <row r="171" spans="1:3" ht="30" x14ac:dyDescent="0.2">
      <c r="A171" s="20">
        <v>7900</v>
      </c>
      <c r="B171" s="22" t="s">
        <v>285</v>
      </c>
      <c r="C171" s="22" t="s">
        <v>377</v>
      </c>
    </row>
    <row r="172" spans="1:3" x14ac:dyDescent="0.2">
      <c r="A172" s="20">
        <v>8100</v>
      </c>
      <c r="B172" s="22" t="s">
        <v>286</v>
      </c>
    </row>
    <row r="173" spans="1:3" x14ac:dyDescent="0.2">
      <c r="A173" s="20">
        <v>8200</v>
      </c>
      <c r="B173" s="22" t="s">
        <v>287</v>
      </c>
    </row>
    <row r="174" spans="1:3" x14ac:dyDescent="0.2">
      <c r="A174" s="20">
        <v>8201</v>
      </c>
      <c r="B174" s="22" t="s">
        <v>288</v>
      </c>
    </row>
    <row r="175" spans="1:3" x14ac:dyDescent="0.2">
      <c r="A175" s="20">
        <v>8202</v>
      </c>
      <c r="B175" s="22" t="s">
        <v>289</v>
      </c>
    </row>
    <row r="176" spans="1:3" x14ac:dyDescent="0.2">
      <c r="A176" s="20">
        <v>8900</v>
      </c>
      <c r="B176" s="22" t="s">
        <v>290</v>
      </c>
      <c r="C176" s="23" t="s">
        <v>372</v>
      </c>
    </row>
    <row r="177" spans="1:3" x14ac:dyDescent="0.2">
      <c r="A177" s="20">
        <v>9010</v>
      </c>
      <c r="B177" s="22" t="s">
        <v>291</v>
      </c>
    </row>
    <row r="178" spans="1:3" x14ac:dyDescent="0.2">
      <c r="A178" s="20">
        <v>9020</v>
      </c>
      <c r="B178" s="22" t="s">
        <v>292</v>
      </c>
    </row>
    <row r="179" spans="1:3" x14ac:dyDescent="0.2">
      <c r="A179" s="20">
        <v>9021</v>
      </c>
      <c r="B179" s="22" t="s">
        <v>293</v>
      </c>
    </row>
    <row r="180" spans="1:3" x14ac:dyDescent="0.2">
      <c r="A180" s="20">
        <v>9030</v>
      </c>
      <c r="B180" s="22" t="s">
        <v>294</v>
      </c>
    </row>
    <row r="181" spans="1:3" x14ac:dyDescent="0.2">
      <c r="A181" s="20">
        <v>9040</v>
      </c>
      <c r="B181" s="22" t="s">
        <v>295</v>
      </c>
    </row>
    <row r="182" spans="1:3" x14ac:dyDescent="0.2">
      <c r="A182" s="20">
        <v>9050</v>
      </c>
      <c r="B182" s="22" t="s">
        <v>296</v>
      </c>
      <c r="C182" s="23" t="s">
        <v>373</v>
      </c>
    </row>
    <row r="183" spans="1:3" x14ac:dyDescent="0.2">
      <c r="A183" s="20">
        <v>9060</v>
      </c>
      <c r="B183" s="22" t="s">
        <v>297</v>
      </c>
    </row>
    <row r="184" spans="1:3" x14ac:dyDescent="0.2">
      <c r="A184" s="20">
        <v>9070</v>
      </c>
      <c r="B184" s="22" t="s">
        <v>298</v>
      </c>
    </row>
    <row r="185" spans="1:3" x14ac:dyDescent="0.2">
      <c r="A185" s="20">
        <v>9080</v>
      </c>
      <c r="B185" s="22" t="s">
        <v>299</v>
      </c>
      <c r="C185" s="23" t="s">
        <v>374</v>
      </c>
    </row>
    <row r="186" spans="1:3" x14ac:dyDescent="0.2">
      <c r="A186" s="20">
        <v>9090</v>
      </c>
      <c r="B186" s="22" t="s">
        <v>300</v>
      </c>
    </row>
    <row r="187" spans="1:3" x14ac:dyDescent="0.2">
      <c r="A187" s="20">
        <v>9100</v>
      </c>
      <c r="B187" s="22" t="s">
        <v>301</v>
      </c>
    </row>
    <row r="188" spans="1:3" x14ac:dyDescent="0.2">
      <c r="A188" s="20">
        <v>9900</v>
      </c>
      <c r="B188" s="22" t="s">
        <v>302</v>
      </c>
    </row>
  </sheetData>
  <sheetProtection password="CEE5" sheet="1" objects="1" scenarios="1"/>
  <phoneticPr fontId="2"/>
  <pageMargins left="0.39370078740157483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32</vt:i4>
      </vt:variant>
    </vt:vector>
  </HeadingPairs>
  <TitlesOfParts>
    <vt:vector size="38" baseType="lpstr">
      <vt:lpstr>お願い</vt:lpstr>
      <vt:lpstr>出荷動向回答書</vt:lpstr>
      <vt:lpstr>&lt;事務局使用&gt; 抽出用（概況）</vt:lpstr>
      <vt:lpstr>&lt;事務局使用&gt; 抽出用（部品）</vt:lpstr>
      <vt:lpstr>&lt;事務局使用&gt; 入替用（部品）</vt:lpstr>
      <vt:lpstr>&lt;事務局使用&gt; 分類表</vt:lpstr>
      <vt:lpstr>出荷動向回答書!FAX</vt:lpstr>
      <vt:lpstr>出荷動向回答書!Print_Area</vt:lpstr>
      <vt:lpstr>出荷動向回答書!TEL</vt:lpstr>
      <vt:lpstr>'&lt;事務局使用&gt; 分類表'!コード表２</vt:lpstr>
      <vt:lpstr>出荷動向回答書!タイトル</vt:lpstr>
      <vt:lpstr>マル秘</vt:lpstr>
      <vt:lpstr>出荷動向回答書!メーカー数</vt:lpstr>
      <vt:lpstr>出荷動向回答書!メールアドレス</vt:lpstr>
      <vt:lpstr>出荷動向回答書!会員コード</vt:lpstr>
      <vt:lpstr>出荷動向回答書!会社名</vt:lpstr>
      <vt:lpstr>出荷動向回答書!会社名_タイトル</vt:lpstr>
      <vt:lpstr>出荷動向回答書!回答先</vt:lpstr>
      <vt:lpstr>出荷動向回答書!回答先_注釈</vt:lpstr>
      <vt:lpstr>出荷動向回答書!回答先メールアドレス</vt:lpstr>
      <vt:lpstr>出荷動向回答書!概況</vt:lpstr>
      <vt:lpstr>出荷動向回答書!支部コード</vt:lpstr>
      <vt:lpstr>出荷動向回答書!資本金</vt:lpstr>
      <vt:lpstr>出荷動向回答書!資本金_タイトル</vt:lpstr>
      <vt:lpstr>出荷動向回答書!資本金_単位</vt:lpstr>
      <vt:lpstr>出荷動向回答書!従業員数</vt:lpstr>
      <vt:lpstr>出荷動向回答書!従業員数_タイトル</vt:lpstr>
      <vt:lpstr>出荷動向回答書!従業員数_単位</vt:lpstr>
      <vt:lpstr>出荷動向回答書!従業員数_注釈</vt:lpstr>
      <vt:lpstr>出荷動向回答書!出荷額1</vt:lpstr>
      <vt:lpstr>出荷額2</vt:lpstr>
      <vt:lpstr>出荷動向回答書!担当者名</vt:lpstr>
      <vt:lpstr>出荷動向回答書!担当部署名</vt:lpstr>
      <vt:lpstr>出荷動向回答書!売上高</vt:lpstr>
      <vt:lpstr>出荷動向回答書!売上高_C</vt:lpstr>
      <vt:lpstr>出荷動向回答書!部品出荷額_A</vt:lpstr>
      <vt:lpstr>出荷動向回答書!部品出荷額以外_B</vt:lpstr>
      <vt:lpstr>'&lt;事務局使用&gt; 分類表'!分類一覧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滝尾真理子</cp:lastModifiedBy>
  <cp:lastPrinted>2022-06-29T05:39:51Z</cp:lastPrinted>
  <dcterms:created xsi:type="dcterms:W3CDTF">2011-05-20T05:31:39Z</dcterms:created>
  <dcterms:modified xsi:type="dcterms:W3CDTF">2023-08-24T00:31:14Z</dcterms:modified>
</cp:coreProperties>
</file>